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eesdeboekhouder/Intern/Salarisadministratie/Nieuwe medewerker/"/>
    </mc:Choice>
  </mc:AlternateContent>
  <xr:revisionPtr revIDLastSave="0" documentId="8_{750EF08C-5F48-E747-8043-5995AB7A4B76}" xr6:coauthVersionLast="47" xr6:coauthVersionMax="47" xr10:uidLastSave="{00000000-0000-0000-0000-000000000000}"/>
  <bookViews>
    <workbookView xWindow="0" yWindow="500" windowWidth="28800" windowHeight="16280" xr2:uid="{31079E6F-C0D5-6E4C-9D94-41BB83FFFAB4}"/>
  </bookViews>
  <sheets>
    <sheet name="Vaste mdw" sheetId="1" r:id="rId1"/>
    <sheet name="Bla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0" i="1" l="1"/>
  <c r="C26" i="1" l="1"/>
  <c r="AC22" i="1" l="1"/>
  <c r="AC20" i="1"/>
  <c r="AC19" i="1"/>
  <c r="CM3" i="2"/>
  <c r="CN3" i="2"/>
  <c r="CO3" i="2"/>
  <c r="CP3" i="2"/>
  <c r="D28" i="1" l="1"/>
  <c r="D30" i="1" s="1"/>
  <c r="CS3" i="2"/>
  <c r="CR3" i="2"/>
  <c r="CQ3" i="2"/>
  <c r="CL3" i="2"/>
  <c r="CH3" i="2"/>
  <c r="CY3" i="2" l="1"/>
  <c r="CF3" i="2"/>
  <c r="BN3" i="2"/>
  <c r="BH3" i="2"/>
  <c r="BI3" i="2"/>
  <c r="BJ3" i="2"/>
  <c r="BK3" i="2"/>
  <c r="BG3" i="2"/>
  <c r="BA3" i="2"/>
  <c r="BB3" i="2"/>
  <c r="BC3" i="2"/>
  <c r="BD3" i="2"/>
  <c r="AZ3" i="2"/>
  <c r="AR3" i="2"/>
  <c r="AQ3" i="2"/>
  <c r="AS3" i="2"/>
  <c r="AN3" i="2"/>
  <c r="AL3" i="2"/>
  <c r="AK3" i="2"/>
  <c r="AJ3" i="2"/>
  <c r="AI3" i="2"/>
  <c r="AH3" i="2"/>
  <c r="AG3" i="2"/>
  <c r="Z3" i="2"/>
  <c r="Y3" i="2"/>
  <c r="Q3" i="2"/>
  <c r="H3" i="2"/>
  <c r="F3" i="2"/>
  <c r="E3" i="2"/>
  <c r="D3" i="2"/>
  <c r="D31" i="1" l="1"/>
  <c r="AC21" i="1"/>
  <c r="AI11" i="1" l="1"/>
  <c r="AI13" i="1"/>
  <c r="AI12" i="1"/>
  <c r="CJ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D10" authorId="0" shapeId="0" xr:uid="{B5880F50-DC57-564D-A1D6-A2B51A882939}">
      <text>
        <r>
          <rPr>
            <sz val="11"/>
            <color rgb="FF000000"/>
            <rFont val="Calibri"/>
            <family val="2"/>
          </rPr>
          <t xml:space="preserve">0= Geen loonheffing toepassen
</t>
        </r>
        <r>
          <rPr>
            <sz val="11"/>
            <color rgb="FF000000"/>
            <rFont val="Calibri"/>
            <family val="2"/>
          </rPr>
          <t>1 = Loonheffing toepassen</t>
        </r>
      </text>
    </comment>
    <comment ref="AE10" authorId="0" shapeId="0" xr:uid="{BE36C3C8-8C97-744F-9B50-77EF1D50403A}">
      <text>
        <r>
          <rPr>
            <sz val="11"/>
            <color rgb="FF000000"/>
            <rFont val="Calibri"/>
            <family val="2"/>
          </rPr>
          <t xml:space="preserve">0 = Geen loonheffingskorting toepassen
</t>
        </r>
        <r>
          <rPr>
            <sz val="11"/>
            <color rgb="FF000000"/>
            <rFont val="Calibri"/>
            <family val="2"/>
          </rPr>
          <t>1 = Loonheffingskorting toepassen</t>
        </r>
      </text>
    </comment>
    <comment ref="AF10" authorId="0" shapeId="0" xr:uid="{BC930154-3448-AF4D-8CFF-8A03F297A59A}">
      <text>
        <r>
          <rPr>
            <sz val="11"/>
            <color rgb="FF000000"/>
            <rFont val="Calibri"/>
            <family val="2"/>
          </rPr>
          <t xml:space="preserve">1  = Wit
</t>
        </r>
        <r>
          <rPr>
            <sz val="11"/>
            <color rgb="FF000000"/>
            <rFont val="Calibri"/>
            <family val="2"/>
          </rPr>
          <t>2  = Groen</t>
        </r>
      </text>
    </comment>
    <comment ref="AG10" authorId="0" shapeId="0" xr:uid="{D8385DBF-EE02-5142-AED0-54F507F3C22A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15 - Loon of salaris niet hiervoor vermelde werknemers 
</t>
        </r>
        <r>
          <rPr>
            <sz val="11"/>
            <color rgb="FF000000"/>
            <rFont val="Calibri"/>
            <family val="2"/>
          </rPr>
          <t xml:space="preserve">17 - Loon of salaris directeuren van een nv/bv, niet verzekerd voor de werknemersverzekeringen 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voor soort inkomen:
</t>
        </r>
        <r>
          <rPr>
            <sz val="11"/>
            <color rgb="FF000000"/>
            <rFont val="Calibri"/>
            <family val="2"/>
          </rPr>
          <t>https://support.nmbrs.nl/hc/nl/articles/204052866-Codes-soort-inkomen</t>
        </r>
      </text>
    </comment>
    <comment ref="AH10" authorId="0" shapeId="0" xr:uid="{00FE4E52-99E4-ED4E-97AE-51B84231B575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
</t>
        </r>
        <r>
          <rPr>
            <sz val="11"/>
            <color rgb="FF000000"/>
            <rFont val="Calibri"/>
            <family val="2"/>
          </rPr>
          <t xml:space="preserve">3 - A/G werknemer uitsluitend premieplichtig
</t>
        </r>
        <r>
          <rPr>
            <sz val="11"/>
            <color rgb="FF000000"/>
            <rFont val="Calibri"/>
            <family val="2"/>
          </rPr>
          <t xml:space="preserve">5 - B/H werknemer uitsluitend belastingplichtig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alle speciale tabellen:
</t>
        </r>
        <r>
          <rPr>
            <sz val="11"/>
            <color rgb="FF000000"/>
            <rFont val="Calibri"/>
            <family val="2"/>
          </rPr>
          <t>https://support.nmbrs.nl/hc/nl/articles/203881608-Speciale-tabellen-en-herleidingsregels-</t>
        </r>
      </text>
    </comment>
    <comment ref="AI10" authorId="0" shapeId="0" xr:uid="{92FDF2BC-C745-9A4E-955B-24D45A5C1D2C}">
      <text>
        <r>
          <rPr>
            <sz val="11"/>
            <rFont val="Calibri"/>
            <family val="2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AK10" authorId="0" shapeId="0" xr:uid="{DD778193-F7CE-2942-BB3F-57FE96227EB7}">
      <text>
        <r>
          <rPr>
            <sz val="11"/>
            <color rgb="FF000000"/>
            <rFont val="Calibri"/>
            <family val="2"/>
          </rPr>
          <t xml:space="preserve">Aard arbeidsverhouding. 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1 - Arbeidsovereenkomst
</t>
        </r>
        <r>
          <rPr>
            <sz val="11"/>
            <color rgb="FF000000"/>
            <rFont val="Calibri"/>
            <family val="2"/>
          </rPr>
          <t xml:space="preserve">7 - Stagiair
</t>
        </r>
        <r>
          <rPr>
            <sz val="11"/>
            <color rgb="FF000000"/>
            <rFont val="Calibri"/>
            <family val="2"/>
          </rPr>
          <t xml:space="preserve">11 - Uitzendkracht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aard arbeidsverhouding:
</t>
        </r>
        <r>
          <rPr>
            <sz val="11"/>
            <color rgb="FF000000"/>
            <rFont val="Calibri"/>
            <family val="2"/>
          </rPr>
          <t>https://support.nmbrs.nl/hc/nl/articles/204052886-Aard-Arbeidsverhouding</t>
        </r>
      </text>
    </comment>
    <comment ref="AL10" authorId="0" shapeId="0" xr:uid="{AC97D8EE-36B7-D442-8A97-A1B0242F4CC8}">
      <text>
        <r>
          <rPr>
            <sz val="11"/>
            <rFont val="Calibri"/>
            <family val="2"/>
          </rPr>
          <t>0 = Nee
1 = Ja</t>
        </r>
      </text>
    </comment>
    <comment ref="AM10" authorId="0" shapeId="0" xr:uid="{98DBD80C-3DDE-944F-963C-81D15ABDCF45}">
      <text>
        <r>
          <rPr>
            <sz val="11"/>
            <rFont val="Calibri"/>
            <family val="2"/>
          </rPr>
          <t>0 = Nee
1 = Ja</t>
        </r>
      </text>
    </comment>
    <comment ref="AN10" authorId="0" shapeId="0" xr:uid="{810E0E03-CD0E-0E47-AB71-A6BEAF74F977}">
      <text>
        <r>
          <rPr>
            <sz val="11"/>
            <rFont val="Calibri"/>
            <family val="2"/>
          </rPr>
          <t>0 = Nee
1 = Ja</t>
        </r>
      </text>
    </comment>
    <comment ref="AO10" authorId="0" shapeId="0" xr:uid="{089EB924-4D64-B44E-AEB2-D9CEA00EC205}">
      <text>
        <r>
          <rPr>
            <sz val="11"/>
            <rFont val="Calibri"/>
            <family val="2"/>
          </rPr>
          <t>Meest voorkomende opties zijn:
K - Wel verzekeringsplichtig, normaal tarief
M - Wel verzekeringsplichtig, verlaagd tarief
Klik hier voor een overzicht van SVW codes:
https://support.nmbrs.nl/hc/nl/articles/204052926</t>
        </r>
      </text>
    </comment>
    <comment ref="AP10" authorId="0" shapeId="0" xr:uid="{77074C3A-5003-834A-A908-44400994D3F6}">
      <text>
        <r>
          <rPr>
            <sz val="11"/>
            <color rgb="FF000000"/>
            <rFont val="Calibri"/>
            <family val="2"/>
          </rPr>
          <t xml:space="preserve">Code inkomensafhankelijke bijdrage ZVW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 
</t>
        </r>
        <r>
          <rPr>
            <sz val="11"/>
            <color rgb="FF000000"/>
            <rFont val="Calibri"/>
            <family val="2"/>
          </rPr>
          <t xml:space="preserve">1 - Hoog% + Vergoeding inkomensafhankelijke bijdrage Werkgever 
</t>
        </r>
        <r>
          <rPr>
            <sz val="11"/>
            <color rgb="FF000000"/>
            <rFont val="Calibri"/>
            <family val="2"/>
          </rPr>
          <t xml:space="preserve">2 - Laag% + Vergoeding inkomensafhankelijke bijdrage Werkgever 
</t>
        </r>
        <r>
          <rPr>
            <sz val="11"/>
            <color rgb="FF000000"/>
            <rFont val="Calibri"/>
            <family val="2"/>
          </rPr>
          <t>3 - Laag% + Zonder inkomensafhankelijke bijdrage Werkgever</t>
        </r>
      </text>
    </comment>
    <comment ref="AR10" authorId="0" shapeId="0" xr:uid="{2173B1ED-60B2-144E-A4A3-7CC0C2BE39C2}">
      <text>
        <r>
          <rPr>
            <sz val="11"/>
            <color rgb="FF000000"/>
            <rFont val="Calibri"/>
            <family val="2"/>
          </rPr>
          <t xml:space="preserve">Volgnummer inkomstenverhouding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 invullen tenzij anders bekend
</t>
        </r>
        <r>
          <rPr>
            <sz val="11"/>
            <color rgb="FF000000"/>
            <rFont val="Calibri"/>
            <family val="2"/>
          </rPr>
          <t>Wanneer deze kolom niet wordt gevuld, wordt standaard een 0 toegevoegd in Nmbrs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I2" authorId="0" shapeId="0" xr:uid="{8C213030-5D25-1943-99BC-2E25935E28DE}">
      <text>
        <r>
          <rPr>
            <sz val="11"/>
            <rFont val="Calibri"/>
            <family val="2"/>
          </rPr>
          <t>1 = Gehuwd
2 = Ongehuwd
5 = Samenwonend
6 = Duurzaam gescheiden
7 = Geregistreerd partner
8 = Weduwe/Weduwnaar
10 = -</t>
        </r>
      </text>
    </comment>
    <comment ref="L2" authorId="0" shapeId="0" xr:uid="{78F02A37-C8C7-DB4A-AF75-70F0D06DD791}">
      <text>
        <r>
          <rPr>
            <sz val="11"/>
            <color rgb="FF000000"/>
            <rFont val="Calibri"/>
            <family val="2"/>
          </rPr>
          <t xml:space="preserve">1 - Alleen eigennaam 
</t>
        </r>
        <r>
          <rPr>
            <sz val="11"/>
            <color rgb="FF000000"/>
            <rFont val="Calibri"/>
            <family val="2"/>
          </rPr>
          <t xml:space="preserve">2 - Alleen partnernaam 
</t>
        </r>
        <r>
          <rPr>
            <sz val="11"/>
            <color rgb="FF000000"/>
            <rFont val="Calibri"/>
            <family val="2"/>
          </rPr>
          <t xml:space="preserve">3 - Partnernaam - Eigennaam 
</t>
        </r>
        <r>
          <rPr>
            <sz val="11"/>
            <color rgb="FF000000"/>
            <rFont val="Calibri"/>
            <family val="2"/>
          </rPr>
          <t>4 - Eigennaam - Partnernaam</t>
        </r>
      </text>
    </comment>
    <comment ref="O2" authorId="0" shapeId="0" xr:uid="{E50450CF-FA1B-064B-82DC-04DAD30E0358}">
      <text>
        <r>
          <rPr>
            <sz val="11"/>
            <rFont val="Calibri"/>
            <family val="2"/>
          </rPr>
          <t>0 - Geen 
1 - Nederlands paspoort  
2 - Toeristenkaart (Jeugd) 
3 - Gemeentelijke identiteitskaart 
4 - Verblijfsdocument (A-E) 
5 - Nieuw verblijfsdocument 
6 - W-document 
7 - Vreemdelingenpaspoort 
8 - Vluchtelingenpaspoort 
9 - Buitenlands paspoort met "verblijfsvergunning" 
10 - Europese indentiteitskaart
11 - EU paspoort</t>
        </r>
      </text>
    </comment>
    <comment ref="Y2" authorId="0" shapeId="0" xr:uid="{AFCB8C4A-9A95-3346-A729-5D0B0B0BB1C3}">
      <text>
        <r>
          <rPr>
            <sz val="11"/>
            <rFont val="Calibri"/>
            <family val="2"/>
          </rPr>
          <t>1 - man
2 - vrouw</t>
        </r>
      </text>
    </comment>
    <comment ref="Z2" authorId="0" shapeId="0" xr:uid="{6FA3F24D-6544-2E4E-BF7C-2334E25E0670}">
      <text>
        <r>
          <rPr>
            <sz val="11"/>
            <rFont val="Calibri"/>
            <family val="2"/>
          </rPr>
          <t>dd - mm - jjjj</t>
        </r>
      </text>
    </comment>
    <comment ref="AB2" authorId="0" shapeId="0" xr:uid="{0FBAB306-03E3-944D-8A4F-C13DDE26A63D}">
      <text>
        <r>
          <rPr>
            <sz val="11"/>
            <rFont val="Calibri"/>
            <family val="2"/>
          </rPr>
          <t>ISO Code
NL = Nederland
Klik hier voor een overzicht van alle ISO-landcodes: https://support.nmbrs.nl/hc/nl/articles/204052846-Land-code-landencodes</t>
        </r>
      </text>
    </comment>
    <comment ref="AC2" authorId="0" shapeId="0" xr:uid="{43630862-8825-6045-AC07-D6DE0E3A3266}">
      <text>
        <r>
          <rPr>
            <sz val="11"/>
            <rFont val="Calibri"/>
            <family val="2"/>
          </rPr>
          <t>1 = Nederlandse
Klik hier voor een overzicht van alle nationaliteitscodes: https://support.nmbrs.nl/hc/nl/articles/204052856-Code-nationaliteiten-nationaliteitencodes</t>
        </r>
      </text>
    </comment>
    <comment ref="AM2" authorId="0" shapeId="0" xr:uid="{C8F661EF-41CD-AF46-8508-06DF03E66E67}">
      <text>
        <r>
          <rPr>
            <sz val="11"/>
            <color rgb="FF000000"/>
            <rFont val="Calibri"/>
            <family val="2"/>
          </rPr>
          <t xml:space="preserve">ISO Code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NL = Nederland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Klik hier voor een overzicht van alle ISO-landcodes: https://support.nmbrs.nl/hc/nl/articles/204052846-Land-code-landencodes</t>
        </r>
      </text>
    </comment>
    <comment ref="AN2" authorId="0" shapeId="0" xr:uid="{40BF5BB0-FB49-9540-BC19-C6A4E750E3D4}">
      <text>
        <r>
          <rPr>
            <sz val="11"/>
            <rFont val="Calibri"/>
            <family val="2"/>
          </rPr>
          <t>dd - mm - jjjj</t>
        </r>
      </text>
    </comment>
    <comment ref="AO2" authorId="0" shapeId="0" xr:uid="{3A1A06C9-79B9-974E-BBE7-2E71CB5A6D82}">
      <text>
        <r>
          <rPr>
            <sz val="11"/>
            <rFont val="Calibri"/>
            <family val="2"/>
          </rPr>
          <t>dd - mm - jjjj</t>
        </r>
      </text>
    </comment>
    <comment ref="AQ2" authorId="0" shapeId="0" xr:uid="{201FCEE3-F8C2-AE4D-B1D5-C12E2163CFA6}">
      <text>
        <r>
          <rPr>
            <sz val="11"/>
            <rFont val="Calibri"/>
            <family val="2"/>
          </rPr>
          <t>O = Onbepaalde tijd
B  = Bepaalde tijd</t>
        </r>
      </text>
    </comment>
    <comment ref="AS2" authorId="0" shapeId="0" xr:uid="{0FE8F142-7A75-4349-BE02-01B66AC6390E}">
      <text>
        <r>
          <rPr>
            <sz val="11"/>
            <rFont val="Calibri"/>
            <family val="2"/>
          </rPr>
          <t>dd - mm - jjjj</t>
        </r>
      </text>
    </comment>
    <comment ref="AT2" authorId="0" shapeId="0" xr:uid="{B7D7C25E-A90B-EE48-A68F-136285CBA900}">
      <text>
        <r>
          <rPr>
            <sz val="11"/>
            <rFont val="Calibri"/>
            <family val="2"/>
          </rPr>
          <t>dd - mm - jjjj</t>
        </r>
      </text>
    </comment>
    <comment ref="AY2" authorId="0" shapeId="0" xr:uid="{2795FB80-76B5-B748-95DA-9C0A0F19E9D9}">
      <text>
        <r>
          <rPr>
            <sz val="11"/>
            <rFont val="Calibri"/>
            <family val="2"/>
          </rPr>
          <t>1 - Bedrijfsrooster 1
2 - Bedrijfsrooster 2</t>
        </r>
      </text>
    </comment>
    <comment ref="AZ2" authorId="0" shapeId="0" xr:uid="{A9E18925-6E97-4C48-9F0C-5C8FE497FD72}">
      <text>
        <r>
          <rPr>
            <sz val="11"/>
            <rFont val="Calibri"/>
            <family val="2"/>
          </rPr>
          <t>Uren per dag</t>
        </r>
      </text>
    </comment>
    <comment ref="BN2" authorId="0" shapeId="0" xr:uid="{4A63A1BA-6C56-DE40-8B93-0F7F40183F57}">
      <text>
        <r>
          <rPr>
            <sz val="11"/>
            <rFont val="Calibri"/>
            <family val="2"/>
          </rPr>
          <t>Stamsalaris is fulltime salaris. Voor parttimers omrekenen naar fulltime</t>
        </r>
      </text>
    </comment>
    <comment ref="BO2" authorId="0" shapeId="0" xr:uid="{4CB129C5-8A76-FC4B-9E3D-9903C40BCECD}">
      <text>
        <r>
          <rPr>
            <sz val="11"/>
            <rFont val="Calibri"/>
            <family val="2"/>
          </rPr>
          <t>Bruto salaris ongeacht parttime percentage</t>
        </r>
      </text>
    </comment>
    <comment ref="BQ2" authorId="0" shapeId="0" xr:uid="{50811A8B-431A-7749-B049-A1340D1CCA9F}">
      <text>
        <r>
          <rPr>
            <sz val="11"/>
            <rFont val="Calibri"/>
            <family val="2"/>
          </rPr>
          <t>Netto salaris inclusief looncomponenten</t>
        </r>
      </text>
    </comment>
    <comment ref="BR2" authorId="0" shapeId="0" xr:uid="{E28E20A3-0CB3-244F-955E-DC22B246075A}">
      <text>
        <r>
          <rPr>
            <sz val="11"/>
            <rFont val="Calibri"/>
            <family val="2"/>
          </rPr>
          <t>Netto salaris exclusief looncomponenten</t>
        </r>
      </text>
    </comment>
    <comment ref="BS2" authorId="0" shapeId="0" xr:uid="{47074427-601A-0B47-931C-3194F53D7583}">
      <text>
        <r>
          <rPr>
            <sz val="11"/>
            <rFont val="Calibri"/>
            <family val="2"/>
          </rPr>
          <t>Netto uurloon inclusief looncomponenten</t>
        </r>
      </text>
    </comment>
    <comment ref="BT2" authorId="0" shapeId="0" xr:uid="{07850CEF-B89E-A249-B0E6-3F3CB0A1C2AB}">
      <text>
        <r>
          <rPr>
            <sz val="11"/>
            <rFont val="Calibri"/>
            <family val="2"/>
          </rPr>
          <t>Netto uurloon exclusief looncomponenten</t>
        </r>
      </text>
    </comment>
    <comment ref="BV2" authorId="0" shapeId="0" xr:uid="{E4451F37-4B0A-A24D-BF8C-7A4D6CD0DFF0}">
      <text>
        <r>
          <rPr>
            <sz val="11"/>
            <rFont val="Calibri"/>
            <family val="2"/>
          </rPr>
          <t>Klik hier voor een overzicht van de beschikbare salaristabellen:
https://support.nmbrs.nl/hc/nl/articles/222726208-Overzicht-van-de-aanwezige-salaristabellen</t>
        </r>
      </text>
    </comment>
    <comment ref="BY2" authorId="0" shapeId="0" xr:uid="{616563EC-2B37-8446-8ADB-EB1B4AB63436}">
      <text>
        <r>
          <rPr>
            <sz val="11"/>
            <rFont val="Calibri"/>
            <family val="2"/>
          </rPr>
          <t>Nummer van periode waarin de medewerker automatisch naar de volgende trede in de salaristabel gaat. Gebruik in combinatie met kolom SalaristabelJaarVerh.</t>
        </r>
      </text>
    </comment>
    <comment ref="BZ2" authorId="0" shapeId="0" xr:uid="{E1BF2130-053B-1945-BBB4-1A19717BE4AA}">
      <text>
        <r>
          <rPr>
            <sz val="11"/>
            <rFont val="Calibri"/>
            <family val="2"/>
          </rPr>
          <t>Jaar waarin de eerstvolgende automatische tredeverhoging plaatsvindt. Gebruik in combinatie met kolom SalaristabelPerVerh.</t>
        </r>
      </text>
    </comment>
    <comment ref="CA2" authorId="0" shapeId="0" xr:uid="{E685D88A-E4B9-F343-9529-A1DEC72B73A7}">
      <text>
        <r>
          <rPr>
            <sz val="9"/>
            <color rgb="FF000000"/>
            <rFont val="Tahoma"/>
            <family val="2"/>
          </rPr>
          <t xml:space="preserve">Met het importeren of updaten van één van de uurlonen (bruto 1+2 en netto 1+2) worden de overige uurlonen ook aangepast. Het leeg laten van een uurloon-kolom resulteert in 'geen' waarde in Nmbrs voor dit uurloon.
</t>
        </r>
      </text>
    </comment>
    <comment ref="CB2" authorId="0" shapeId="0" xr:uid="{7C431E72-6F2D-D040-847A-91EE830F6D2F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C2" authorId="0" shapeId="0" xr:uid="{B8E5970B-1D51-C94F-8394-13478E0DF18C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D2" authorId="0" shapeId="0" xr:uid="{2A980C95-370C-C042-970E-A751082F5A91}">
      <text>
        <r>
          <rPr>
            <b/>
            <sz val="9"/>
            <color indexed="81"/>
            <rFont val="Tahoma"/>
            <family val="2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E2" authorId="0" shapeId="0" xr:uid="{44168055-9E21-054F-88BF-F0A13CF6D7F5}">
      <text>
        <r>
          <rPr>
            <sz val="11"/>
            <color rgb="FF000000"/>
            <rFont val="Calibri"/>
            <family val="2"/>
          </rPr>
          <t xml:space="preserve">0= Geen loonheffing toepassen
</t>
        </r>
        <r>
          <rPr>
            <sz val="11"/>
            <color rgb="FF000000"/>
            <rFont val="Calibri"/>
            <family val="2"/>
          </rPr>
          <t>1 = Loonheffing toepassen</t>
        </r>
      </text>
    </comment>
    <comment ref="CF2" authorId="0" shapeId="0" xr:uid="{EEA722ED-9AE8-7A4E-8F04-FBB40A17EAE6}">
      <text>
        <r>
          <rPr>
            <sz val="11"/>
            <rFont val="Calibri"/>
            <family val="2"/>
          </rPr>
          <t>0 = Geen loonheffingskorting toepassen
1 = Loonheffingskorting toepassen</t>
        </r>
      </text>
    </comment>
    <comment ref="CG2" authorId="0" shapeId="0" xr:uid="{1EB6EE24-D3B1-3D45-9FBD-9CA387078967}">
      <text>
        <r>
          <rPr>
            <sz val="11"/>
            <rFont val="Calibri"/>
            <family val="2"/>
          </rPr>
          <t>1  = Wit
2  = Groen</t>
        </r>
      </text>
    </comment>
    <comment ref="CH2" authorId="0" shapeId="0" xr:uid="{74F2C05F-BB74-D443-BAE1-24A4BA4DE387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15 - Loon of salaris niet hiervoor vermelde werknemers 
</t>
        </r>
        <r>
          <rPr>
            <sz val="11"/>
            <color rgb="FF000000"/>
            <rFont val="Calibri"/>
            <family val="2"/>
          </rPr>
          <t xml:space="preserve">17 - Loon of salaris directeuren van een nv/bv, niet verzekerd voor de werknemersverzekeringen 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codes voor soort inkomen:
</t>
        </r>
        <r>
          <rPr>
            <sz val="11"/>
            <color rgb="FF000000"/>
            <rFont val="Calibri"/>
            <family val="2"/>
          </rPr>
          <t>https://support.nmbrs.nl/hc/nl/articles/204052866-Codes-soort-inkomen</t>
        </r>
      </text>
    </comment>
    <comment ref="CI2" authorId="0" shapeId="0" xr:uid="{0593D18D-311A-604B-AA39-86BE3AB85C84}">
      <text>
        <r>
          <rPr>
            <sz val="11"/>
            <color rgb="FF000000"/>
            <rFont val="Calibri"/>
            <family val="2"/>
          </rPr>
          <t xml:space="preserve">De 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
</t>
        </r>
        <r>
          <rPr>
            <sz val="11"/>
            <color rgb="FF000000"/>
            <rFont val="Calibri"/>
            <family val="2"/>
          </rPr>
          <t xml:space="preserve">3 - A/G werknemer uitsluitend premieplichtig
</t>
        </r>
        <r>
          <rPr>
            <sz val="11"/>
            <color rgb="FF000000"/>
            <rFont val="Calibri"/>
            <family val="2"/>
          </rPr>
          <t xml:space="preserve">5 - B/H werknemer uitsluitend belastingplichtig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alle speciale tabellen:
</t>
        </r>
        <r>
          <rPr>
            <sz val="11"/>
            <color rgb="FF000000"/>
            <rFont val="Calibri"/>
            <family val="2"/>
          </rPr>
          <t>https://support.nmbrs.nl/hc/nl/articles/203881608-Speciale-tabellen-en-herleidingsregels-</t>
        </r>
      </text>
    </comment>
    <comment ref="CJ2" authorId="0" shapeId="0" xr:uid="{DADB941C-96ED-054C-A0B2-D3C43917CA9B}">
      <text>
        <r>
          <rPr>
            <sz val="11"/>
            <rFont val="Calibri"/>
            <family val="2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CL2" authorId="0" shapeId="0" xr:uid="{C91D6086-86F0-E541-B07D-F92AD301512B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M2" authorId="0" shapeId="0" xr:uid="{CE20E0CA-7FB6-DD4B-AED2-0B4F79E15035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N2" authorId="0" shapeId="0" xr:uid="{EEC9FD2D-2DBE-5349-8C46-B1E4A3FBADB9}">
      <text>
        <r>
          <rPr>
            <sz val="11"/>
            <color rgb="FF000000"/>
            <rFont val="Calibri"/>
            <family val="2"/>
          </rPr>
          <t xml:space="preserve">0 = Nee
</t>
        </r>
        <r>
          <rPr>
            <sz val="11"/>
            <color rgb="FF000000"/>
            <rFont val="Calibri"/>
            <family val="2"/>
          </rPr>
          <t>1 = Ja</t>
        </r>
      </text>
    </comment>
    <comment ref="CO2" authorId="0" shapeId="0" xr:uid="{7CC00609-69F2-2B41-B13E-BBBFB35C1B13}">
      <text>
        <r>
          <rPr>
            <sz val="11"/>
            <color rgb="FF000000"/>
            <rFont val="Calibri"/>
            <family val="2"/>
          </rPr>
          <t xml:space="preserve">Meest voorkomende opties zijn: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 - Wel verzekeringsplichtig, normaal tarief
</t>
        </r>
        <r>
          <rPr>
            <sz val="11"/>
            <color rgb="FF000000"/>
            <rFont val="Calibri"/>
            <family val="2"/>
          </rPr>
          <t xml:space="preserve">M - Wel verzekeringsplichtig, verlaagd tarief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Klik hier voor een overzicht van SVW codes:
</t>
        </r>
        <r>
          <rPr>
            <sz val="11"/>
            <color rgb="FF000000"/>
            <rFont val="Calibri"/>
            <family val="2"/>
          </rPr>
          <t>https://support.nmbrs.nl/hc/nl/articles/204052926</t>
        </r>
      </text>
    </comment>
    <comment ref="CP2" authorId="0" shapeId="0" xr:uid="{BE644C2C-4581-354B-9997-4D7810350E99}">
      <text>
        <r>
          <rPr>
            <sz val="11"/>
            <color rgb="FF000000"/>
            <rFont val="Calibri"/>
            <family val="2"/>
          </rPr>
          <t xml:space="preserve">Code inkomensafhankelijke bijdrage ZVW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0 - Geen 
</t>
        </r>
        <r>
          <rPr>
            <sz val="11"/>
            <color rgb="FF000000"/>
            <rFont val="Calibri"/>
            <family val="2"/>
          </rPr>
          <t xml:space="preserve">1 - Hoog% + Vergoeding inkomensafhankelijke bijdrage Werkgever 
</t>
        </r>
        <r>
          <rPr>
            <sz val="11"/>
            <color rgb="FF000000"/>
            <rFont val="Calibri"/>
            <family val="2"/>
          </rPr>
          <t xml:space="preserve">2 - Laag% + Vergoeding inkomensafhankelijke bijdrage Werkgever 
</t>
        </r>
        <r>
          <rPr>
            <sz val="11"/>
            <color rgb="FF000000"/>
            <rFont val="Calibri"/>
            <family val="2"/>
          </rPr>
          <t>3 - Laag% + Zonder inkomensafhankelijke bijdrage Werkgever</t>
        </r>
      </text>
    </comment>
    <comment ref="CR2" authorId="0" shapeId="0" xr:uid="{A04EE034-1941-9C44-A278-38517DC8E6CA}">
      <text>
        <r>
          <rPr>
            <sz val="11"/>
            <rFont val="Calibri"/>
            <family val="2"/>
          </rPr>
          <t>Volgnummer inkomstenverhouding
1 invullen tenzij anders bekend
Wanneer deze kolom niet wordt gevuld, wordt standaard een 0 toegevoegd in Nmbrs</t>
        </r>
      </text>
    </comment>
    <comment ref="CS2" authorId="0" shapeId="0" xr:uid="{72891B93-3110-844B-A931-B3A2D7020954}">
      <text>
        <r>
          <rPr>
            <sz val="11"/>
            <color rgb="FF000000"/>
            <rFont val="Calibri"/>
            <family val="2"/>
          </rPr>
          <t xml:space="preserve">0 - Geen arbeidsgehandicaptenkorting
</t>
        </r>
        <r>
          <rPr>
            <sz val="11"/>
            <color rgb="FF000000"/>
            <rFont val="Calibri"/>
            <family val="2"/>
          </rPr>
          <t xml:space="preserve">14 - LKV ouder werknemer
</t>
        </r>
        <r>
          <rPr>
            <sz val="11"/>
            <color rgb="FF000000"/>
            <rFont val="Calibri"/>
            <family val="2"/>
          </rPr>
          <t xml:space="preserve">15 - LKV arbeidsgehandicapte werknemer
</t>
        </r>
        <r>
          <rPr>
            <sz val="11"/>
            <color rgb="FF000000"/>
            <rFont val="Calibri"/>
            <family val="2"/>
          </rPr>
          <t xml:space="preserve">16 - LKV doelgroep banenafspraak en scholingsbelemmerden
</t>
        </r>
        <r>
          <rPr>
            <sz val="11"/>
            <color rgb="FF000000"/>
            <rFont val="Calibri"/>
            <family val="2"/>
          </rPr>
          <t>17 - Herplaatsen arbeidsgehandicapte werknemer</t>
        </r>
      </text>
    </comment>
    <comment ref="CT2" authorId="0" shapeId="0" xr:uid="{80269D61-CE8A-DD4F-8D0F-74DBDDBD8E11}">
      <text>
        <r>
          <rPr>
            <sz val="11"/>
            <rFont val="Calibri"/>
            <family val="2"/>
          </rPr>
          <t>Code invloed verzekeringsplicht
0 - Geen invloed
A - Familie van eigenaar
B - Vorige eigenaar
D - Oproep/invalkracht zonder verplichting om te komen
E - Oproep/invalkracht met verplichting om te komen</t>
        </r>
      </text>
    </comment>
    <comment ref="CU2" authorId="0" shapeId="0" xr:uid="{22E9C7F0-58AA-AD41-9F56-53628E8149ED}">
      <text>
        <r>
          <rPr>
            <sz val="11"/>
            <rFont val="Calibri"/>
            <family val="2"/>
          </rPr>
          <t>Alleen voor Uitzendbureaus
Code Fase Indeling:
0 - Onbekend of n.v.t. 
1 - Fase 1 (met uitzendbeding) 
2 - Fase 2 (met uitzendbeding) 
3 - Fase 3 
4 - Fase 4 
5 - Wettelijk regime 
6 - Ketensysteem 
17 - Fase A met uitzendbeding 
18 - Fase B 
19 - Fase C 
38 - Fase A zonder uitzendbeding, met loonuitsluiting 
40 - Fase A zonder uitzendbeding 
41 - Fase 1 zonder uitzendbeding 
42 -Fase 2 zonder uitzendbeding</t>
        </r>
      </text>
    </comment>
    <comment ref="CV2" authorId="0" shapeId="0" xr:uid="{E5B4AEEC-46A2-194C-A188-CF04EFD3CC2F}">
      <text>
        <r>
          <rPr>
            <sz val="11"/>
            <rFont val="Calibri"/>
            <family val="2"/>
          </rPr>
          <t>Aard arbeidsverhouding. De meest voorkomende opties zijn:
1 - Arbeidsovereenkomst
7 - Stagiair
11 - Uitzendkracht
Klik hier voor een overzicht van codes aard arbeidsverhouding:
https://support.nmbrs.nl/hc/nl/articles/204052886-Aard-Arbeidsverhouding</t>
        </r>
      </text>
    </comment>
    <comment ref="CW2" authorId="0" shapeId="0" xr:uid="{F53B6027-7768-9346-A266-93D693D17571}">
      <text>
        <r>
          <rPr>
            <sz val="11"/>
            <rFont val="Calibri"/>
            <family val="2"/>
          </rPr>
          <t>Code risicogroep. Afhankelijk van de sector van het bedrijf.</t>
        </r>
      </text>
    </comment>
    <comment ref="DB2" authorId="0" shapeId="0" xr:uid="{7A8C7C10-4E52-B04F-B101-1CE85DCEDB8D}">
      <text>
        <r>
          <rPr>
            <sz val="11"/>
            <rFont val="Calibri"/>
            <family val="2"/>
          </rPr>
          <t>Saldo reeds opgebouwd vakantiegeld</t>
        </r>
      </text>
    </comment>
    <comment ref="DC2" authorId="0" shapeId="0" xr:uid="{268C6D6B-9937-1849-A385-304ADB3022C2}">
      <text>
        <r>
          <rPr>
            <sz val="11"/>
            <rFont val="Calibri"/>
            <family val="2"/>
          </rPr>
          <t>9 - Bedrijfswaarde
0 - Voor einde periode
1 - Einde periode
2 - Na einde periode
3 - Elke periode
4 - Geen betaling
5- Op basis van einde periode
Klik hier voor meer informatie over de verschillende betaalwijzen:
https://support.nmbrs.nl/hc/nl/articles/204055076-Reserveringen-vakantiegeld-instellen-en-toevoegen</t>
        </r>
      </text>
    </comment>
    <comment ref="DD2" authorId="0" shapeId="0" xr:uid="{EACA7410-6675-544D-8DD3-904AA85E5B78}">
      <text>
        <r>
          <rPr>
            <sz val="11"/>
            <rFont val="Calibri"/>
            <family val="2"/>
          </rPr>
          <t>Urensaldo verlofgroep 1 dat is meegenomen van vorig jaar</t>
        </r>
      </text>
    </comment>
    <comment ref="DE2" authorId="0" shapeId="0" xr:uid="{91EDBB94-48A1-9448-8115-7AC1E7CB4666}">
      <text>
        <r>
          <rPr>
            <sz val="11"/>
            <rFont val="Calibri"/>
            <family val="2"/>
          </rPr>
          <t>Urensaldo verlofgroep 2 dat is meegenomen van vorig jaar</t>
        </r>
      </text>
    </comment>
    <comment ref="DF2" authorId="0" shapeId="0" xr:uid="{CEEE5AC5-468D-F84F-AC98-1CB15E077CEF}">
      <text>
        <r>
          <rPr>
            <sz val="11"/>
            <rFont val="Calibri"/>
            <family val="2"/>
          </rPr>
          <t>Urensaldo verlofgroep 3 dat is meegenomen van vorig jaar</t>
        </r>
      </text>
    </comment>
    <comment ref="DG2" authorId="0" shapeId="0" xr:uid="{536AB908-7FC1-0F47-9379-B9C5F75E65EB}">
      <text>
        <r>
          <rPr>
            <sz val="11"/>
            <rFont val="Calibri"/>
            <family val="2"/>
          </rPr>
          <t>Urensaldo verlofgroep 4 dat is meegenomen van vorig jaar</t>
        </r>
      </text>
    </comment>
    <comment ref="DH2" authorId="0" shapeId="0" xr:uid="{AE7B9381-49C5-FD4A-B602-D5A9A35FBE44}">
      <text>
        <r>
          <rPr>
            <sz val="11"/>
            <rFont val="Calibri"/>
            <family val="2"/>
          </rPr>
          <t>dd-mm-jjjj</t>
        </r>
      </text>
    </comment>
    <comment ref="DK2" authorId="0" shapeId="0" xr:uid="{DC2881E4-01EC-2344-90A8-51E693782ACA}">
      <text>
        <r>
          <rPr>
            <sz val="11"/>
            <rFont val="Calibri"/>
            <family val="2"/>
          </rPr>
          <t>0 - Niet van toepassing
1 - Afspraak via werkgever met belastingdienst
2 - Werknemer heeft beschikking belastingdienst
3 - Ander bewijs personen- en bestelauto
5 - Doorlopend afwisselend gebruik bestelauto
7 - Werknemer heeft verklaring uitsluitend zakelijk gebruik bestelauto belastingdienst</t>
        </r>
      </text>
    </comment>
    <comment ref="DL2" authorId="0" shapeId="0" xr:uid="{473A143E-4C31-FC40-997B-CA51564A8EE6}">
      <text>
        <r>
          <rPr>
            <sz val="11"/>
            <rFont val="Calibri"/>
            <family val="2"/>
          </rPr>
          <t>1 - 25% | Overige
2 - 20% Diesel
3 - 14% Diesel
7 - 35% - Auto’s 15 jaar en ouder
8 - 4%
9 - 7%
10 - 15%
11 - 21%
12 - 22%
13 - 4% tot en met 50000, 22% vanaf 50000
14 - 7% tot en met 50000, 25% vanaf 50000</t>
        </r>
      </text>
    </comment>
    <comment ref="DO2" authorId="0" shapeId="0" xr:uid="{32A2C1FA-D6C6-FD46-A0F6-9D49FCC627E8}">
      <text>
        <r>
          <rPr>
            <sz val="11"/>
            <rFont val="Calibri"/>
            <family val="2"/>
          </rPr>
          <t>In aantal km</t>
        </r>
      </text>
    </comment>
  </commentList>
</comments>
</file>

<file path=xl/sharedStrings.xml><?xml version="1.0" encoding="utf-8"?>
<sst xmlns="http://schemas.openxmlformats.org/spreadsheetml/2006/main" count="231" uniqueCount="200">
  <si>
    <t>Voorletter(s)</t>
  </si>
  <si>
    <t>Roepnaam</t>
  </si>
  <si>
    <t>Achternaam</t>
  </si>
  <si>
    <t>BSN</t>
  </si>
  <si>
    <t>Geslacht</t>
  </si>
  <si>
    <t>Straat</t>
  </si>
  <si>
    <t>Huisnummer</t>
  </si>
  <si>
    <t>Toevoeging</t>
  </si>
  <si>
    <t>Postcode</t>
  </si>
  <si>
    <t>Plaats</t>
  </si>
  <si>
    <t>Geboortedatum</t>
  </si>
  <si>
    <t>Man</t>
  </si>
  <si>
    <t>Vrouw</t>
  </si>
  <si>
    <t>IBAN</t>
  </si>
  <si>
    <t>Gegevens medewerker</t>
  </si>
  <si>
    <t>Gegevens contract</t>
  </si>
  <si>
    <t>Datum in dienst</t>
  </si>
  <si>
    <t>Contract</t>
  </si>
  <si>
    <t>Bepaalde tijd</t>
  </si>
  <si>
    <t>Onbepaalde tijd</t>
  </si>
  <si>
    <t>Voorvoegsel</t>
  </si>
  <si>
    <t>Standaardwerkweek werkgever</t>
  </si>
  <si>
    <t>Parttime percentage</t>
  </si>
  <si>
    <t>Schriftelijk contract</t>
  </si>
  <si>
    <t>Ja</t>
  </si>
  <si>
    <t>Nee</t>
  </si>
  <si>
    <t>Ma</t>
  </si>
  <si>
    <t>Di</t>
  </si>
  <si>
    <t>Wo</t>
  </si>
  <si>
    <t>Do</t>
  </si>
  <si>
    <t>Vr</t>
  </si>
  <si>
    <t>Even week</t>
  </si>
  <si>
    <t>Oneven week</t>
  </si>
  <si>
    <t>Werkrooster</t>
  </si>
  <si>
    <t>Parttime Salaris</t>
  </si>
  <si>
    <t>Loonheffingskorting</t>
  </si>
  <si>
    <t>Reguliere medewerker</t>
  </si>
  <si>
    <t>Stagiaire</t>
  </si>
  <si>
    <t>Soort dienstverband</t>
  </si>
  <si>
    <t>Vakantiegeld</t>
  </si>
  <si>
    <t>In mei</t>
  </si>
  <si>
    <t>Maandelijks</t>
  </si>
  <si>
    <t>Nvt</t>
  </si>
  <si>
    <t>uur per week</t>
  </si>
  <si>
    <t>Functie</t>
  </si>
  <si>
    <t>Nationaliteit</t>
  </si>
  <si>
    <t>Merk/Type</t>
  </si>
  <si>
    <t>Cataloguswaarde</t>
  </si>
  <si>
    <t>Kenteken</t>
  </si>
  <si>
    <t>Indien van toepassing</t>
  </si>
  <si>
    <t>Auto van de zaak (bijtelling)</t>
  </si>
  <si>
    <t>Percentage bijtelling</t>
  </si>
  <si>
    <t>Reiskostenvergoeding (netto)</t>
  </si>
  <si>
    <t xml:space="preserve">Eigen bijdrage </t>
  </si>
  <si>
    <t>Import</t>
  </si>
  <si>
    <t>Personalia</t>
  </si>
  <si>
    <t>InGevalVanNoodWaarschuwen</t>
  </si>
  <si>
    <t>Adres</t>
  </si>
  <si>
    <t>Dienstverband</t>
  </si>
  <si>
    <t>Rooster</t>
  </si>
  <si>
    <t>Salaris</t>
  </si>
  <si>
    <t>Loonheffing</t>
  </si>
  <si>
    <t>Svw</t>
  </si>
  <si>
    <t>Bankrekening</t>
  </si>
  <si>
    <t>Reserveringen</t>
  </si>
  <si>
    <t>Verlof</t>
  </si>
  <si>
    <t>Leaseauto</t>
  </si>
  <si>
    <t>Reiskosten</t>
  </si>
  <si>
    <t>Opmerkingen</t>
  </si>
  <si>
    <t>Debiteurnr</t>
  </si>
  <si>
    <t>Bedrijfnr</t>
  </si>
  <si>
    <t>Persnr</t>
  </si>
  <si>
    <t>Naam</t>
  </si>
  <si>
    <t>Voorletters</t>
  </si>
  <si>
    <t>Voornamen</t>
  </si>
  <si>
    <t>Voorvoegsels</t>
  </si>
  <si>
    <t>BurgerlijkeStaat</t>
  </si>
  <si>
    <t>VoorvoegselsPartner</t>
  </si>
  <si>
    <t>NaamPartner</t>
  </si>
  <si>
    <t>NaamSamenstelling</t>
  </si>
  <si>
    <t>TituVoor</t>
  </si>
  <si>
    <t>TituAchter</t>
  </si>
  <si>
    <t>IdType</t>
  </si>
  <si>
    <t>IdNummer</t>
  </si>
  <si>
    <t>TelefoonWerk</t>
  </si>
  <si>
    <t>MobielWerk</t>
  </si>
  <si>
    <t>TelefoonPrive</t>
  </si>
  <si>
    <t>MobielPrive</t>
  </si>
  <si>
    <t>Telefoonoverig</t>
  </si>
  <si>
    <t>EmailWerk</t>
  </si>
  <si>
    <t>EmailPrive</t>
  </si>
  <si>
    <t>Geboorteplaats</t>
  </si>
  <si>
    <t>CodeGeboorteland</t>
  </si>
  <si>
    <t>CodeNationaliteit</t>
  </si>
  <si>
    <t>NoodNaam</t>
  </si>
  <si>
    <t>NoodTelefoonnummer</t>
  </si>
  <si>
    <t>NoodRelatie</t>
  </si>
  <si>
    <t>Huisadres</t>
  </si>
  <si>
    <t>Huisnummertoev</t>
  </si>
  <si>
    <t>Provincie</t>
  </si>
  <si>
    <t>CodeLand</t>
  </si>
  <si>
    <t>Indienstdatum</t>
  </si>
  <si>
    <t>Uitdienstdatum</t>
  </si>
  <si>
    <t>CodeBepTd</t>
  </si>
  <si>
    <t>SchriftelijkContract</t>
  </si>
  <si>
    <t>EindeContract</t>
  </si>
  <si>
    <t>AncienniteitsDatum</t>
  </si>
  <si>
    <t>CodeFunctie</t>
  </si>
  <si>
    <t>CodeAfdeling</t>
  </si>
  <si>
    <t>CodeKostenplaats</t>
  </si>
  <si>
    <t>ManagerNr</t>
  </si>
  <si>
    <t>NrRooster</t>
  </si>
  <si>
    <t>ma</t>
  </si>
  <si>
    <t>di</t>
  </si>
  <si>
    <t>wo</t>
  </si>
  <si>
    <t>do</t>
  </si>
  <si>
    <t>vr</t>
  </si>
  <si>
    <t>za</t>
  </si>
  <si>
    <t>zo</t>
  </si>
  <si>
    <t>ma2</t>
  </si>
  <si>
    <t>di2</t>
  </si>
  <si>
    <t>wo2</t>
  </si>
  <si>
    <t>do2</t>
  </si>
  <si>
    <t>vr2</t>
  </si>
  <si>
    <t>za2</t>
  </si>
  <si>
    <t>zo2</t>
  </si>
  <si>
    <t>Stamsalaris</t>
  </si>
  <si>
    <t>BrutoSalarisPT</t>
  </si>
  <si>
    <t>BrutoUurloon</t>
  </si>
  <si>
    <t>NettoSalarisIncLC</t>
  </si>
  <si>
    <t>NettoSalarisExLC</t>
  </si>
  <si>
    <t>NettoloonIncLC</t>
  </si>
  <si>
    <t>NettoloonExLC</t>
  </si>
  <si>
    <t>Werkgeverslasten</t>
  </si>
  <si>
    <t>SalaristabelNr</t>
  </si>
  <si>
    <t>SalaristabelSchaalNr</t>
  </si>
  <si>
    <t>SalaristabelTredeNr</t>
  </si>
  <si>
    <t>SalaristabelPerVerh</t>
  </si>
  <si>
    <t>SalaristabelJaarVerh</t>
  </si>
  <si>
    <t>BrutoUurloon1</t>
  </si>
  <si>
    <t>BrutoUurloon2</t>
  </si>
  <si>
    <t>NettoUurloon1</t>
  </si>
  <si>
    <t>NettoUurloon2</t>
  </si>
  <si>
    <t>Lhkorting</t>
  </si>
  <si>
    <t>KleurTabel</t>
  </si>
  <si>
    <t>SoortInkomen</t>
  </si>
  <si>
    <t>SpecialeTabel</t>
  </si>
  <si>
    <t>JaarLoonBT</t>
  </si>
  <si>
    <t>AfwPercBT</t>
  </si>
  <si>
    <t>CodeAard</t>
  </si>
  <si>
    <t>CodeZW</t>
  </si>
  <si>
    <t>CodeWW</t>
  </si>
  <si>
    <t>CodeWAO</t>
  </si>
  <si>
    <t>CodeZvw</t>
  </si>
  <si>
    <t>CodeIabZvw</t>
  </si>
  <si>
    <t>CodeCAO</t>
  </si>
  <si>
    <t>VolgnrInverh</t>
  </si>
  <si>
    <t>CodeLoonkostenvoordeel</t>
  </si>
  <si>
    <t>CodeInvlVpl</t>
  </si>
  <si>
    <t>CodeFsInd</t>
  </si>
  <si>
    <t>Risicogroep</t>
  </si>
  <si>
    <t>BICStandaard</t>
  </si>
  <si>
    <t>IBANStandaard</t>
  </si>
  <si>
    <t>BIC2</t>
  </si>
  <si>
    <t>IBAN2</t>
  </si>
  <si>
    <t>SaldoVakantiegeld</t>
  </si>
  <si>
    <t>VakantiegeldBetaalwijze</t>
  </si>
  <si>
    <t>VerlofSaldoVorige1</t>
  </si>
  <si>
    <t>VerlofSaldoVorige2</t>
  </si>
  <si>
    <t>VerlofSaldoVorige3</t>
  </si>
  <si>
    <t>VerlofSaldoVorige4</t>
  </si>
  <si>
    <t>StartdatumLeaseautoWerknemer</t>
  </si>
  <si>
    <t>BijtellingReden</t>
  </si>
  <si>
    <t>BijtellingPerc</t>
  </si>
  <si>
    <t>BijdragePriveGebruik</t>
  </si>
  <si>
    <t>BijdrageNietAftrekbaar</t>
  </si>
  <si>
    <t>Reisafstand</t>
  </si>
  <si>
    <t>Opmerking1</t>
  </si>
  <si>
    <t>Opmerking2</t>
  </si>
  <si>
    <t>Opmerking3</t>
  </si>
  <si>
    <t>NL</t>
  </si>
  <si>
    <t>1</t>
  </si>
  <si>
    <t>0</t>
  </si>
  <si>
    <t>M</t>
  </si>
  <si>
    <t>K</t>
  </si>
  <si>
    <t>NIEUWE MEDEWERKER</t>
  </si>
  <si>
    <t>UitdienstReden</t>
  </si>
  <si>
    <t>129</t>
  </si>
  <si>
    <t>Lengte BSN</t>
  </si>
  <si>
    <t>Lengte IBAN</t>
  </si>
  <si>
    <t>LHK</t>
  </si>
  <si>
    <t>Einddatum</t>
  </si>
  <si>
    <t>Anders</t>
  </si>
  <si>
    <t>Fulltime salaris*</t>
  </si>
  <si>
    <t>Uren per week**</t>
  </si>
  <si>
    <t>Zorg dat alle rode vakken ingevuld zijn!</t>
  </si>
  <si>
    <t>**Gelieve het werkrooster volledig invullen, uren per week worden dan automatisch ingevuld</t>
  </si>
  <si>
    <t>Za</t>
  </si>
  <si>
    <t>Zo</t>
  </si>
  <si>
    <r>
      <t xml:space="preserve">*Dit betreft het </t>
    </r>
    <r>
      <rPr>
        <b/>
        <sz val="12"/>
        <color theme="1"/>
        <rFont val="Avenir Book"/>
        <family val="2"/>
      </rPr>
      <t>bruto</t>
    </r>
    <r>
      <rPr>
        <sz val="12"/>
        <color theme="1"/>
        <rFont val="Avenir Book"/>
        <family val="2"/>
      </rPr>
      <t xml:space="preserve"> maandsalaris exclusief vakantiegeld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</si>
</sst>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#\-##\-###"/>
    <numFmt numFmtId="165" formatCode="_(* #,##0_);_(* \(#,##0\);_(* &quot;-&quot;??_);_(@_)"/>
    <numFmt numFmtId="166" formatCode="[$-413]d\ mmmm\ yy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sz val="11"/>
      <color rgb="FFFFFFFF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2"/>
      <color theme="1"/>
      <name val="Avenir Black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</patternFill>
    </fill>
    <fill>
      <patternFill patternType="solid">
        <fgColor rgb="FF99CCFF"/>
      </patternFill>
    </fill>
    <fill>
      <patternFill patternType="solid">
        <fgColor rgb="FFD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49" fontId="4" fillId="3" borderId="2" xfId="0" applyNumberFormat="1" applyFont="1" applyFill="1" applyBorder="1"/>
    <xf numFmtId="0" fontId="4" fillId="3" borderId="3" xfId="0" applyFont="1" applyFill="1" applyBorder="1"/>
    <xf numFmtId="0" fontId="4" fillId="3" borderId="2" xfId="0" applyFont="1" applyFill="1" applyBorder="1"/>
    <xf numFmtId="49" fontId="4" fillId="3" borderId="3" xfId="0" applyNumberFormat="1" applyFont="1" applyFill="1" applyBorder="1"/>
    <xf numFmtId="0" fontId="4" fillId="3" borderId="0" xfId="0" applyFont="1" applyFill="1"/>
    <xf numFmtId="0" fontId="4" fillId="3" borderId="4" xfId="0" applyFont="1" applyFill="1" applyBorder="1"/>
    <xf numFmtId="0" fontId="4" fillId="3" borderId="1" xfId="0" applyFont="1" applyFill="1" applyBorder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0" fontId="5" fillId="4" borderId="0" xfId="0" applyFont="1" applyFill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0" applyNumberFormat="1"/>
    <xf numFmtId="43" fontId="0" fillId="0" borderId="0" xfId="1" applyFont="1" applyFill="1" applyProtection="1">
      <protection locked="0"/>
    </xf>
    <xf numFmtId="0" fontId="10" fillId="2" borderId="0" xfId="0" applyFont="1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2" borderId="8" xfId="0" applyFont="1" applyFill="1" applyBorder="1" applyAlignment="1">
      <alignment horizontal="left"/>
    </xf>
    <xf numFmtId="43" fontId="2" fillId="2" borderId="6" xfId="1" applyFont="1" applyFill="1" applyBorder="1" applyAlignment="1">
      <alignment horizontal="left"/>
    </xf>
    <xf numFmtId="9" fontId="2" fillId="2" borderId="8" xfId="0" applyNumberFormat="1" applyFont="1" applyFill="1" applyBorder="1" applyAlignment="1">
      <alignment horizontal="left"/>
    </xf>
    <xf numFmtId="165" fontId="2" fillId="2" borderId="8" xfId="1" applyNumberFormat="1" applyFont="1" applyFill="1" applyBorder="1" applyAlignment="1">
      <alignment horizontal="left"/>
    </xf>
    <xf numFmtId="43" fontId="2" fillId="2" borderId="10" xfId="1" applyFont="1" applyFill="1" applyBorder="1" applyAlignment="1">
      <alignment horizontal="left"/>
    </xf>
    <xf numFmtId="0" fontId="2" fillId="2" borderId="0" xfId="0" applyFont="1" applyFill="1" applyProtection="1">
      <protection locked="0"/>
    </xf>
    <xf numFmtId="0" fontId="2" fillId="5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/>
    </xf>
    <xf numFmtId="0" fontId="2" fillId="5" borderId="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left"/>
      <protection locked="0"/>
    </xf>
    <xf numFmtId="49" fontId="2" fillId="7" borderId="8" xfId="0" applyNumberFormat="1" applyFont="1" applyFill="1" applyBorder="1" applyAlignment="1" applyProtection="1">
      <alignment horizontal="left"/>
      <protection locked="0"/>
    </xf>
    <xf numFmtId="49" fontId="2" fillId="7" borderId="10" xfId="0" applyNumberFormat="1" applyFont="1" applyFill="1" applyBorder="1" applyAlignment="1" applyProtection="1">
      <alignment horizontal="left"/>
      <protection locked="0"/>
    </xf>
    <xf numFmtId="166" fontId="2" fillId="7" borderId="8" xfId="0" applyNumberFormat="1" applyFont="1" applyFill="1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left"/>
      <protection locked="0"/>
    </xf>
    <xf numFmtId="43" fontId="2" fillId="7" borderId="8" xfId="1" applyFont="1" applyFill="1" applyBorder="1" applyAlignment="1" applyProtection="1">
      <alignment horizontal="left"/>
      <protection locked="0"/>
    </xf>
    <xf numFmtId="0" fontId="2" fillId="7" borderId="8" xfId="0" applyFont="1" applyFill="1" applyBorder="1" applyAlignment="1" applyProtection="1">
      <alignment horizontal="right"/>
      <protection locked="0"/>
    </xf>
    <xf numFmtId="0" fontId="2" fillId="7" borderId="10" xfId="0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9" fontId="2" fillId="2" borderId="0" xfId="0" applyNumberFormat="1" applyFont="1" applyFill="1" applyAlignment="1">
      <alignment horizontal="left"/>
    </xf>
    <xf numFmtId="165" fontId="2" fillId="2" borderId="0" xfId="1" applyNumberFormat="1" applyFont="1" applyFill="1" applyBorder="1" applyAlignment="1" applyProtection="1">
      <alignment horizontal="left"/>
    </xf>
    <xf numFmtId="9" fontId="2" fillId="2" borderId="8" xfId="2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left"/>
    </xf>
  </cellXfs>
  <cellStyles count="3">
    <cellStyle name="Komma" xfId="1" builtinId="3"/>
    <cellStyle name="Procent" xfId="2" builtinId="5"/>
    <cellStyle name="Standaard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FFFF"/>
      <color rgb="FF38EAEC"/>
      <color rgb="FF5AC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177800</xdr:colOff>
      <xdr:row>0</xdr:row>
      <xdr:rowOff>177800</xdr:rowOff>
    </xdr:from>
    <xdr:to>
      <xdr:col>14</xdr:col>
      <xdr:colOff>693153</xdr:colOff>
      <xdr:row>7</xdr:row>
      <xdr:rowOff>12700</xdr:rowOff>
    </xdr:to>
    <xdr:pic>
      <xdr:nvPicPr>
        <xdr:cNvPr id="2" name="Afbeelding 1" descr="/var/folders/yy/61_6hchs1jl2ds_2_bxkp1yc0000gn/T/com.microsoft.Excel/WebArchiveCopyPasteTempFiles/logo-email.png">
          <a:extLst>
            <a:ext uri="{FF2B5EF4-FFF2-40B4-BE49-F238E27FC236}">
              <a16:creationId xmlns:a16="http://schemas.microsoft.com/office/drawing/2014/main" id="{55F6FE25-72B4-BE4E-9218-0470090B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100" y="177800"/>
          <a:ext cx="3576053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FD86E-580D-3B42-A8AC-1A1F7712493D}">
  <dimension ref="B2:AR46"/>
  <sheetViews>
    <sheetView tabSelected="1" workbookViewId="0">
      <selection activeCell="D6" sqref="D6"/>
    </sheetView>
  </sheetViews>
  <sheetFormatPr baseColWidth="10" defaultRowHeight="17" x14ac:dyDescent="0.25"/>
  <cols>
    <col min="1" max="1" width="4.83203125" style="1" customWidth="1"/>
    <col min="2" max="2" width="10.83203125" style="1"/>
    <col min="3" max="3" width="29.83203125" style="1" bestFit="1" customWidth="1"/>
    <col min="4" max="4" width="26.6640625" style="3" customWidth="1"/>
    <col min="5" max="5" width="3.83203125" style="3" customWidth="1"/>
    <col min="6" max="6" width="13.83203125" style="1" bestFit="1" customWidth="1"/>
    <col min="7" max="13" width="4.83203125" style="1" customWidth="1"/>
    <col min="14" max="14" width="6.33203125" style="1" customWidth="1"/>
    <col min="15" max="27" width="14.83203125" style="1" customWidth="1"/>
    <col min="28" max="28" width="14.83203125" style="1" hidden="1" customWidth="1"/>
    <col min="29" max="30" width="10.83203125" style="1" hidden="1" customWidth="1"/>
    <col min="31" max="31" width="0.1640625" style="1" hidden="1" customWidth="1"/>
    <col min="32" max="44" width="10.83203125" style="1" hidden="1" customWidth="1"/>
    <col min="45" max="45" width="0" style="1" hidden="1" customWidth="1"/>
    <col min="46" max="16384" width="10.83203125" style="1"/>
  </cols>
  <sheetData>
    <row r="2" spans="2:44" x14ac:dyDescent="0.25">
      <c r="B2" s="21" t="s">
        <v>185</v>
      </c>
      <c r="AC2" s="1" t="s">
        <v>11</v>
      </c>
      <c r="AD2" s="1">
        <v>36</v>
      </c>
    </row>
    <row r="3" spans="2:44" x14ac:dyDescent="0.25">
      <c r="C3" s="32" t="s">
        <v>195</v>
      </c>
      <c r="AC3" s="1" t="s">
        <v>12</v>
      </c>
      <c r="AD3" s="1">
        <v>37</v>
      </c>
    </row>
    <row r="4" spans="2:44" x14ac:dyDescent="0.25">
      <c r="AC4" s="1" t="s">
        <v>192</v>
      </c>
      <c r="AD4" s="1">
        <v>38</v>
      </c>
    </row>
    <row r="5" spans="2:44" ht="18" thickBot="1" x14ac:dyDescent="0.3">
      <c r="B5" s="2" t="s">
        <v>14</v>
      </c>
      <c r="AC5" s="1" t="s">
        <v>18</v>
      </c>
      <c r="AD5" s="1">
        <v>40</v>
      </c>
    </row>
    <row r="6" spans="2:44" x14ac:dyDescent="0.25">
      <c r="C6" s="24" t="s">
        <v>0</v>
      </c>
      <c r="D6" s="36"/>
      <c r="AC6" s="1" t="s">
        <v>19</v>
      </c>
    </row>
    <row r="7" spans="2:44" x14ac:dyDescent="0.25">
      <c r="C7" s="25" t="s">
        <v>1</v>
      </c>
      <c r="D7" s="37"/>
    </row>
    <row r="8" spans="2:44" x14ac:dyDescent="0.25">
      <c r="C8" s="25" t="s">
        <v>20</v>
      </c>
      <c r="D8" s="37"/>
      <c r="AC8" s="1" t="s">
        <v>24</v>
      </c>
    </row>
    <row r="9" spans="2:44" x14ac:dyDescent="0.25">
      <c r="C9" s="25" t="s">
        <v>2</v>
      </c>
      <c r="D9" s="38"/>
      <c r="AC9" s="1" t="s">
        <v>25</v>
      </c>
      <c r="AD9" s="6" t="s">
        <v>61</v>
      </c>
      <c r="AE9" s="5"/>
      <c r="AF9" s="5"/>
      <c r="AG9" s="5"/>
      <c r="AH9" s="5"/>
      <c r="AI9" s="5"/>
      <c r="AJ9" s="5"/>
      <c r="AK9" s="5" t="s">
        <v>62</v>
      </c>
      <c r="AL9" s="6"/>
      <c r="AM9" s="5"/>
      <c r="AN9" s="6"/>
      <c r="AO9" s="5"/>
      <c r="AP9" s="5"/>
      <c r="AQ9" s="5"/>
      <c r="AR9" s="5"/>
    </row>
    <row r="10" spans="2:44" x14ac:dyDescent="0.25">
      <c r="C10" s="25" t="s">
        <v>3</v>
      </c>
      <c r="D10" s="39"/>
      <c r="E10" s="46"/>
      <c r="AD10" s="11" t="s">
        <v>61</v>
      </c>
      <c r="AE10" s="11" t="s">
        <v>143</v>
      </c>
      <c r="AF10" s="11" t="s">
        <v>144</v>
      </c>
      <c r="AG10" s="11" t="s">
        <v>145</v>
      </c>
      <c r="AH10" s="11" t="s">
        <v>146</v>
      </c>
      <c r="AI10" s="11" t="s">
        <v>147</v>
      </c>
      <c r="AJ10" s="11" t="s">
        <v>148</v>
      </c>
      <c r="AK10" s="11" t="s">
        <v>150</v>
      </c>
      <c r="AL10" s="11" t="s">
        <v>151</v>
      </c>
      <c r="AM10" s="11" t="s">
        <v>152</v>
      </c>
      <c r="AN10" s="11" t="s">
        <v>153</v>
      </c>
      <c r="AO10" s="11" t="s">
        <v>154</v>
      </c>
      <c r="AP10" s="11" t="s">
        <v>155</v>
      </c>
      <c r="AQ10" s="11" t="s">
        <v>156</v>
      </c>
      <c r="AR10" s="11" t="s">
        <v>157</v>
      </c>
    </row>
    <row r="11" spans="2:44" x14ac:dyDescent="0.25">
      <c r="C11" s="25" t="s">
        <v>4</v>
      </c>
      <c r="D11" s="38"/>
      <c r="AC11" s="1" t="s">
        <v>36</v>
      </c>
      <c r="AD11">
        <v>1</v>
      </c>
      <c r="AE11"/>
      <c r="AF11">
        <v>1</v>
      </c>
      <c r="AG11">
        <v>15</v>
      </c>
      <c r="AH11">
        <v>0</v>
      </c>
      <c r="AI11" s="19">
        <f>D31*12.96</f>
        <v>0</v>
      </c>
      <c r="AJ11"/>
      <c r="AK11">
        <v>1</v>
      </c>
      <c r="AL11">
        <v>1</v>
      </c>
      <c r="AM11">
        <v>1</v>
      </c>
      <c r="AN11" t="s">
        <v>184</v>
      </c>
      <c r="AO11">
        <v>1</v>
      </c>
      <c r="AP11">
        <v>9999</v>
      </c>
      <c r="AQ11">
        <v>1</v>
      </c>
      <c r="AR11"/>
    </row>
    <row r="12" spans="2:44" x14ac:dyDescent="0.25">
      <c r="C12" s="25" t="s">
        <v>10</v>
      </c>
      <c r="D12" s="41"/>
      <c r="E12" s="47"/>
      <c r="AC12" s="1" t="s">
        <v>37</v>
      </c>
      <c r="AD12">
        <v>1</v>
      </c>
      <c r="AE12"/>
      <c r="AF12">
        <v>1</v>
      </c>
      <c r="AG12">
        <v>17</v>
      </c>
      <c r="AH12">
        <v>0</v>
      </c>
      <c r="AI12" s="19">
        <f>D31*12</f>
        <v>0</v>
      </c>
      <c r="AJ12"/>
      <c r="AK12">
        <v>0</v>
      </c>
      <c r="AL12">
        <v>0</v>
      </c>
      <c r="AM12">
        <v>0</v>
      </c>
      <c r="AN12" t="s">
        <v>183</v>
      </c>
      <c r="AO12">
        <v>3</v>
      </c>
      <c r="AP12">
        <v>9999</v>
      </c>
      <c r="AQ12">
        <v>1</v>
      </c>
      <c r="AR12"/>
    </row>
    <row r="13" spans="2:44" x14ac:dyDescent="0.25">
      <c r="C13" s="25" t="s">
        <v>45</v>
      </c>
      <c r="D13" s="38"/>
      <c r="E13" s="47"/>
      <c r="AD13">
        <v>1</v>
      </c>
      <c r="AE13"/>
      <c r="AF13">
        <v>1</v>
      </c>
      <c r="AG13">
        <v>15</v>
      </c>
      <c r="AH13">
        <v>0</v>
      </c>
      <c r="AI13" s="19">
        <f>D31*12</f>
        <v>0</v>
      </c>
      <c r="AJ13"/>
      <c r="AK13">
        <v>1</v>
      </c>
      <c r="AL13">
        <v>0</v>
      </c>
      <c r="AM13">
        <v>0</v>
      </c>
      <c r="AN13" t="s">
        <v>184</v>
      </c>
      <c r="AO13">
        <v>0</v>
      </c>
      <c r="AP13">
        <v>9999</v>
      </c>
      <c r="AQ13">
        <v>1</v>
      </c>
      <c r="AR13"/>
    </row>
    <row r="14" spans="2:44" x14ac:dyDescent="0.25">
      <c r="C14" s="25" t="s">
        <v>5</v>
      </c>
      <c r="D14" s="38"/>
    </row>
    <row r="15" spans="2:44" x14ac:dyDescent="0.25">
      <c r="C15" s="25" t="s">
        <v>6</v>
      </c>
      <c r="D15" s="38"/>
      <c r="AC15" s="1" t="s">
        <v>40</v>
      </c>
    </row>
    <row r="16" spans="2:44" x14ac:dyDescent="0.25">
      <c r="C16" s="25" t="s">
        <v>7</v>
      </c>
      <c r="D16" s="37"/>
      <c r="AC16" s="1" t="s">
        <v>41</v>
      </c>
    </row>
    <row r="17" spans="2:29" x14ac:dyDescent="0.25">
      <c r="C17" s="25" t="s">
        <v>8</v>
      </c>
      <c r="D17" s="38"/>
      <c r="AC17" s="1" t="s">
        <v>42</v>
      </c>
    </row>
    <row r="18" spans="2:29" x14ac:dyDescent="0.25">
      <c r="C18" s="25" t="s">
        <v>9</v>
      </c>
      <c r="D18" s="38"/>
    </row>
    <row r="19" spans="2:29" ht="18" thickBot="1" x14ac:dyDescent="0.3">
      <c r="C19" s="26" t="s">
        <v>13</v>
      </c>
      <c r="D19" s="40"/>
      <c r="AB19" s="1" t="s">
        <v>188</v>
      </c>
      <c r="AC19" s="1" t="b">
        <f>LEN(D10)=9</f>
        <v>0</v>
      </c>
    </row>
    <row r="20" spans="2:29" x14ac:dyDescent="0.25">
      <c r="AB20" s="1" t="s">
        <v>189</v>
      </c>
      <c r="AC20" s="1" t="b">
        <f>LEN(D19)=18</f>
        <v>0</v>
      </c>
    </row>
    <row r="21" spans="2:29" ht="18" thickBot="1" x14ac:dyDescent="0.3">
      <c r="B21" s="2" t="s">
        <v>15</v>
      </c>
      <c r="AB21" s="1" t="s">
        <v>191</v>
      </c>
      <c r="AC21" s="1" t="b">
        <f>IF(C26="Einddatum contract","WAAR")</f>
        <v>0</v>
      </c>
    </row>
    <row r="22" spans="2:29" x14ac:dyDescent="0.25">
      <c r="C22" s="24" t="s">
        <v>44</v>
      </c>
      <c r="D22" s="42"/>
      <c r="AB22" s="1" t="s">
        <v>190</v>
      </c>
      <c r="AC22" s="1" t="b">
        <f>IF(D32="NEE",TRUE)</f>
        <v>0</v>
      </c>
    </row>
    <row r="23" spans="2:29" x14ac:dyDescent="0.25">
      <c r="B23" s="2"/>
      <c r="C23" s="25" t="s">
        <v>16</v>
      </c>
      <c r="D23" s="41"/>
    </row>
    <row r="24" spans="2:29" x14ac:dyDescent="0.25">
      <c r="C24" s="25" t="s">
        <v>17</v>
      </c>
      <c r="D24" s="38"/>
      <c r="E24" s="47"/>
    </row>
    <row r="25" spans="2:29" x14ac:dyDescent="0.25">
      <c r="C25" s="25" t="s">
        <v>23</v>
      </c>
      <c r="D25" s="38"/>
      <c r="E25" s="47"/>
    </row>
    <row r="26" spans="2:29" x14ac:dyDescent="0.25">
      <c r="C26" s="33" t="str">
        <f>IF(D24="Bepaalde Tijd","Einddatum contract","")</f>
        <v/>
      </c>
      <c r="D26" s="41"/>
      <c r="E26" s="47"/>
    </row>
    <row r="27" spans="2:29" x14ac:dyDescent="0.25">
      <c r="C27" s="25" t="s">
        <v>193</v>
      </c>
      <c r="D27" s="43"/>
      <c r="E27" s="47"/>
      <c r="G27" s="1" t="s">
        <v>33</v>
      </c>
    </row>
    <row r="28" spans="2:29" x14ac:dyDescent="0.25">
      <c r="C28" s="25" t="s">
        <v>194</v>
      </c>
      <c r="D28" s="34" t="str">
        <f>IF(N30=0,"Hiernaast invullen --&gt;",N30)</f>
        <v>Hiernaast invullen --&gt;</v>
      </c>
      <c r="E28" s="47"/>
      <c r="G28" s="23" t="s">
        <v>26</v>
      </c>
      <c r="H28" s="23" t="s">
        <v>27</v>
      </c>
      <c r="I28" s="23" t="s">
        <v>28</v>
      </c>
      <c r="J28" s="23" t="s">
        <v>29</v>
      </c>
      <c r="K28" s="23" t="s">
        <v>30</v>
      </c>
      <c r="L28" s="23" t="s">
        <v>197</v>
      </c>
      <c r="M28" s="23" t="s">
        <v>198</v>
      </c>
    </row>
    <row r="29" spans="2:29" x14ac:dyDescent="0.25">
      <c r="C29" s="25" t="s">
        <v>21</v>
      </c>
      <c r="D29" s="44"/>
      <c r="E29" s="47"/>
      <c r="F29" s="22" t="s">
        <v>31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</row>
    <row r="30" spans="2:29" x14ac:dyDescent="0.25">
      <c r="C30" s="25" t="s">
        <v>22</v>
      </c>
      <c r="D30" s="50">
        <f>IFERROR(D28/D29,0)</f>
        <v>0</v>
      </c>
      <c r="E30" s="47"/>
      <c r="F30" s="22" t="s">
        <v>32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2">
        <f>SUM(G29:M30)/2</f>
        <v>0</v>
      </c>
      <c r="O30" s="22" t="s">
        <v>43</v>
      </c>
    </row>
    <row r="31" spans="2:29" x14ac:dyDescent="0.25">
      <c r="C31" s="25" t="s">
        <v>34</v>
      </c>
      <c r="D31" s="51">
        <f>D27*D30</f>
        <v>0</v>
      </c>
      <c r="E31" s="47"/>
    </row>
    <row r="32" spans="2:29" x14ac:dyDescent="0.25">
      <c r="C32" s="25" t="s">
        <v>35</v>
      </c>
      <c r="D32" s="38"/>
      <c r="E32" s="47"/>
    </row>
    <row r="33" spans="2:5" x14ac:dyDescent="0.25">
      <c r="C33" s="25" t="s">
        <v>39</v>
      </c>
      <c r="D33" s="38"/>
      <c r="E33" s="47"/>
    </row>
    <row r="34" spans="2:5" ht="18" thickBot="1" x14ac:dyDescent="0.3">
      <c r="C34" s="26" t="s">
        <v>38</v>
      </c>
      <c r="D34" s="45"/>
      <c r="E34" s="47"/>
    </row>
    <row r="35" spans="2:5" x14ac:dyDescent="0.25">
      <c r="E35" s="47"/>
    </row>
    <row r="36" spans="2:5" ht="18" thickBot="1" x14ac:dyDescent="0.3">
      <c r="B36" s="2" t="s">
        <v>49</v>
      </c>
      <c r="E36" s="47"/>
    </row>
    <row r="37" spans="2:5" x14ac:dyDescent="0.25">
      <c r="C37" s="24" t="s">
        <v>52</v>
      </c>
      <c r="D37" s="28"/>
      <c r="E37" s="47"/>
    </row>
    <row r="38" spans="2:5" x14ac:dyDescent="0.25">
      <c r="C38" s="25" t="s">
        <v>50</v>
      </c>
      <c r="D38" s="27"/>
      <c r="E38" s="47"/>
    </row>
    <row r="39" spans="2:5" x14ac:dyDescent="0.25">
      <c r="C39" s="25" t="s">
        <v>51</v>
      </c>
      <c r="D39" s="29"/>
      <c r="E39" s="48"/>
    </row>
    <row r="40" spans="2:5" x14ac:dyDescent="0.25">
      <c r="C40" s="25" t="s">
        <v>46</v>
      </c>
      <c r="D40" s="27"/>
    </row>
    <row r="41" spans="2:5" x14ac:dyDescent="0.25">
      <c r="C41" s="25" t="s">
        <v>47</v>
      </c>
      <c r="D41" s="30"/>
      <c r="E41" s="49"/>
    </row>
    <row r="42" spans="2:5" x14ac:dyDescent="0.25">
      <c r="C42" s="25" t="s">
        <v>48</v>
      </c>
      <c r="D42" s="27"/>
    </row>
    <row r="43" spans="2:5" ht="18" thickBot="1" x14ac:dyDescent="0.3">
      <c r="C43" s="26" t="s">
        <v>53</v>
      </c>
      <c r="D43" s="31"/>
    </row>
    <row r="45" spans="2:5" x14ac:dyDescent="0.25">
      <c r="B45" s="2"/>
      <c r="C45" s="1" t="s">
        <v>199</v>
      </c>
    </row>
    <row r="46" spans="2:5" x14ac:dyDescent="0.25">
      <c r="C46" s="1" t="s">
        <v>196</v>
      </c>
    </row>
  </sheetData>
  <sheetProtection sheet="1" objects="1" scenarios="1"/>
  <conditionalFormatting sqref="D6:D7">
    <cfRule type="containsBlanks" dxfId="15" priority="24">
      <formula>LEN(TRIM(D6))=0</formula>
    </cfRule>
  </conditionalFormatting>
  <conditionalFormatting sqref="D9 D11:D15">
    <cfRule type="containsBlanks" dxfId="14" priority="23">
      <formula>LEN(TRIM(D9))=0</formula>
    </cfRule>
  </conditionalFormatting>
  <conditionalFormatting sqref="D10">
    <cfRule type="expression" dxfId="13" priority="22">
      <formula>$AC$19=FALSE</formula>
    </cfRule>
  </conditionalFormatting>
  <conditionalFormatting sqref="D17:D18">
    <cfRule type="containsBlanks" dxfId="12" priority="20">
      <formula>LEN(TRIM(D17))=0</formula>
    </cfRule>
  </conditionalFormatting>
  <conditionalFormatting sqref="D19">
    <cfRule type="expression" dxfId="11" priority="21">
      <formula>$AC$20=FALSE</formula>
    </cfRule>
  </conditionalFormatting>
  <conditionalFormatting sqref="D22:D26">
    <cfRule type="containsBlanks" dxfId="10" priority="8">
      <formula>LEN(TRIM(D22))=0</formula>
    </cfRule>
  </conditionalFormatting>
  <conditionalFormatting sqref="D26">
    <cfRule type="expression" dxfId="9" priority="7">
      <formula>$AC$21=FALSE</formula>
    </cfRule>
    <cfRule type="notContainsBlanks" dxfId="8" priority="9">
      <formula>LEN(TRIM(D26))&gt;0</formula>
    </cfRule>
  </conditionalFormatting>
  <conditionalFormatting sqref="D27">
    <cfRule type="containsBlanks" dxfId="7" priority="1">
      <formula>LEN(TRIM(D27))=0</formula>
    </cfRule>
  </conditionalFormatting>
  <conditionalFormatting sqref="D28">
    <cfRule type="containsText" dxfId="6" priority="4" operator="containsText" text="Hiernaast invullen">
      <formula>NOT(ISERROR(SEARCH("Hiernaast invullen",D28)))</formula>
    </cfRule>
    <cfRule type="cellIs" dxfId="5" priority="5" operator="notEqual">
      <formula>$N$30</formula>
    </cfRule>
  </conditionalFormatting>
  <conditionalFormatting sqref="D28:D29">
    <cfRule type="containsBlanks" dxfId="4" priority="6">
      <formula>LEN(TRIM(D28))=0</formula>
    </cfRule>
  </conditionalFormatting>
  <conditionalFormatting sqref="D32">
    <cfRule type="expression" dxfId="3" priority="12">
      <formula>$AC$22=TRUE</formula>
    </cfRule>
  </conditionalFormatting>
  <conditionalFormatting sqref="D32:D34">
    <cfRule type="containsBlanks" dxfId="2" priority="13">
      <formula>LEN(TRIM(D32))=0</formula>
    </cfRule>
  </conditionalFormatting>
  <conditionalFormatting sqref="N30">
    <cfRule type="cellIs" dxfId="1" priority="2" operator="notEqual">
      <formula>$N$30</formula>
    </cfRule>
    <cfRule type="cellIs" dxfId="0" priority="3" operator="notEqual">
      <formula>$D$28</formula>
    </cfRule>
  </conditionalFormatting>
  <dataValidations count="6">
    <dataValidation type="list" allowBlank="1" showInputMessage="1" showErrorMessage="1" sqref="D38:E38 D25 D32" xr:uid="{10F7A951-4A2C-3B4A-97BB-F148A701D64A}">
      <formula1>$AC$8:$AC$9</formula1>
    </dataValidation>
    <dataValidation type="list" allowBlank="1" showInputMessage="1" showErrorMessage="1" sqref="D24" xr:uid="{063948A6-7911-8044-8AC0-FF8DAE4A1491}">
      <formula1>$AC$5:$AC$6</formula1>
    </dataValidation>
    <dataValidation type="list" allowBlank="1" showInputMessage="1" showErrorMessage="1" sqref="D33" xr:uid="{BFA96557-7FB9-344A-B3C5-698DEEA40124}">
      <formula1>$AC$15:$AC$17</formula1>
    </dataValidation>
    <dataValidation type="list" allowBlank="1" showInputMessage="1" showErrorMessage="1" sqref="D11" xr:uid="{7B8D43B6-BAF6-EE4D-A39F-CC765917838B}">
      <formula1>$AC$2:$AC$4</formula1>
    </dataValidation>
    <dataValidation type="list" allowBlank="1" showInputMessage="1" showErrorMessage="1" sqref="D29" xr:uid="{5161D94B-725B-0E4E-B255-B4A7ED8D88B4}">
      <formula1>$AD$2:$AD$5</formula1>
    </dataValidation>
    <dataValidation type="list" allowBlank="1" showInputMessage="1" showErrorMessage="1" sqref="E46 D34" xr:uid="{7D948C45-C176-914D-9001-C77ADC4A8354}">
      <formula1>$AC$11:$AC$12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882D-488B-164B-BFD3-5EBDED5FB8B5}">
  <dimension ref="A1:DR3"/>
  <sheetViews>
    <sheetView topLeftCell="BX1" workbookViewId="0">
      <selection activeCell="A3" sqref="A3:XFD3"/>
    </sheetView>
  </sheetViews>
  <sheetFormatPr baseColWidth="10" defaultRowHeight="16" x14ac:dyDescent="0.2"/>
  <sheetData>
    <row r="1" spans="1:122" x14ac:dyDescent="0.2">
      <c r="A1" s="4" t="s">
        <v>54</v>
      </c>
      <c r="B1" s="5"/>
      <c r="C1" s="6" t="s">
        <v>55</v>
      </c>
      <c r="D1" s="5"/>
      <c r="E1" s="5"/>
      <c r="F1" s="5"/>
      <c r="G1" s="6"/>
      <c r="H1" s="5"/>
      <c r="I1" s="5"/>
      <c r="J1" s="5"/>
      <c r="K1" s="6"/>
      <c r="L1" s="6"/>
      <c r="M1" s="5"/>
      <c r="N1" s="5"/>
      <c r="O1" s="5"/>
      <c r="P1" s="6"/>
      <c r="Q1" s="5"/>
      <c r="R1" s="7"/>
      <c r="S1" s="4"/>
      <c r="T1" s="7"/>
      <c r="U1" s="7"/>
      <c r="V1" s="7"/>
      <c r="W1" s="6"/>
      <c r="X1" s="5"/>
      <c r="Y1" s="5"/>
      <c r="Z1" s="6"/>
      <c r="AA1" s="5"/>
      <c r="AB1" s="5"/>
      <c r="AC1" s="5"/>
      <c r="AD1" s="8" t="s">
        <v>56</v>
      </c>
      <c r="AE1" s="7"/>
      <c r="AF1" s="5"/>
      <c r="AG1" s="6" t="s">
        <v>57</v>
      </c>
      <c r="AH1" s="5"/>
      <c r="AI1" s="5"/>
      <c r="AJ1" s="5"/>
      <c r="AK1" s="6"/>
      <c r="AL1" s="5"/>
      <c r="AM1" s="5"/>
      <c r="AN1" s="6" t="s">
        <v>17</v>
      </c>
      <c r="AO1" s="5"/>
      <c r="AP1" s="5"/>
      <c r="AQ1" s="5"/>
      <c r="AR1" s="5"/>
      <c r="AS1" s="5"/>
      <c r="AT1" s="5"/>
      <c r="AU1" s="6" t="s">
        <v>58</v>
      </c>
      <c r="AV1" s="5"/>
      <c r="AW1" s="5"/>
      <c r="AX1" s="5"/>
      <c r="AY1" s="6" t="s">
        <v>59</v>
      </c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9"/>
      <c r="BN1" s="5" t="s">
        <v>60</v>
      </c>
      <c r="BO1" s="5"/>
      <c r="BP1" s="5"/>
      <c r="BQ1" s="5"/>
      <c r="BR1" s="5"/>
      <c r="BS1" s="5"/>
      <c r="BT1" s="5"/>
      <c r="BU1" s="5"/>
      <c r="BV1" s="5"/>
      <c r="BW1" s="5"/>
      <c r="BX1" s="7"/>
      <c r="BY1" s="5"/>
      <c r="BZ1" s="5"/>
      <c r="CA1" s="5"/>
      <c r="CB1" s="5"/>
      <c r="CC1" s="5"/>
      <c r="CD1" s="5"/>
      <c r="CE1" s="6" t="s">
        <v>61</v>
      </c>
      <c r="CF1" s="5"/>
      <c r="CG1" s="5"/>
      <c r="CH1" s="5"/>
      <c r="CI1" s="5"/>
      <c r="CJ1" s="5"/>
      <c r="CK1" s="5"/>
      <c r="CL1" s="6" t="s">
        <v>62</v>
      </c>
      <c r="CM1" s="5"/>
      <c r="CN1" s="6"/>
      <c r="CO1" s="5"/>
      <c r="CP1" s="5"/>
      <c r="CQ1" s="5"/>
      <c r="CR1" s="5"/>
      <c r="CS1" s="5"/>
      <c r="CT1" s="5"/>
      <c r="CU1" s="5"/>
      <c r="CV1" s="5"/>
      <c r="CW1" s="9"/>
      <c r="CX1" s="5" t="s">
        <v>63</v>
      </c>
      <c r="CY1" s="5"/>
      <c r="CZ1" s="5"/>
      <c r="DA1" s="5"/>
      <c r="DB1" s="6" t="s">
        <v>64</v>
      </c>
      <c r="DC1" s="5"/>
      <c r="DD1" s="6" t="s">
        <v>65</v>
      </c>
      <c r="DE1" s="5"/>
      <c r="DF1" s="5"/>
      <c r="DG1" s="9"/>
      <c r="DH1" s="6" t="s">
        <v>66</v>
      </c>
      <c r="DI1" s="5"/>
      <c r="DJ1" s="5"/>
      <c r="DK1" s="5"/>
      <c r="DL1" s="5"/>
      <c r="DM1" s="5"/>
      <c r="DN1" s="9"/>
      <c r="DO1" s="10" t="s">
        <v>67</v>
      </c>
      <c r="DP1" s="8" t="s">
        <v>68</v>
      </c>
      <c r="DQ1" s="8"/>
      <c r="DR1" s="8"/>
    </row>
    <row r="2" spans="1:122" s="14" customFormat="1" ht="13" x14ac:dyDescent="0.15">
      <c r="A2" s="11" t="s">
        <v>69</v>
      </c>
      <c r="B2" s="11" t="s">
        <v>70</v>
      </c>
      <c r="C2" s="11" t="s">
        <v>71</v>
      </c>
      <c r="D2" s="11" t="s">
        <v>72</v>
      </c>
      <c r="E2" s="11" t="s">
        <v>73</v>
      </c>
      <c r="F2" s="11" t="s">
        <v>1</v>
      </c>
      <c r="G2" s="11" t="s">
        <v>74</v>
      </c>
      <c r="H2" s="11" t="s">
        <v>75</v>
      </c>
      <c r="I2" s="11" t="s">
        <v>76</v>
      </c>
      <c r="J2" s="11" t="s">
        <v>77</v>
      </c>
      <c r="K2" s="11" t="s">
        <v>78</v>
      </c>
      <c r="L2" s="11" t="s">
        <v>79</v>
      </c>
      <c r="M2" s="11" t="s">
        <v>80</v>
      </c>
      <c r="N2" s="11" t="s">
        <v>81</v>
      </c>
      <c r="O2" s="11" t="s">
        <v>82</v>
      </c>
      <c r="P2" s="11" t="s">
        <v>83</v>
      </c>
      <c r="Q2" s="11" t="s">
        <v>3</v>
      </c>
      <c r="R2" s="11" t="s">
        <v>84</v>
      </c>
      <c r="S2" s="11" t="s">
        <v>85</v>
      </c>
      <c r="T2" s="11" t="s">
        <v>86</v>
      </c>
      <c r="U2" s="11" t="s">
        <v>87</v>
      </c>
      <c r="V2" s="11" t="s">
        <v>88</v>
      </c>
      <c r="W2" s="11" t="s">
        <v>89</v>
      </c>
      <c r="X2" s="11" t="s">
        <v>90</v>
      </c>
      <c r="Y2" s="11" t="s">
        <v>4</v>
      </c>
      <c r="Z2" s="11" t="s">
        <v>10</v>
      </c>
      <c r="AA2" s="11" t="s">
        <v>91</v>
      </c>
      <c r="AB2" s="11" t="s">
        <v>92</v>
      </c>
      <c r="AC2" s="11" t="s">
        <v>93</v>
      </c>
      <c r="AD2" s="11" t="s">
        <v>94</v>
      </c>
      <c r="AE2" s="11" t="s">
        <v>95</v>
      </c>
      <c r="AF2" s="11" t="s">
        <v>96</v>
      </c>
      <c r="AG2" s="11" t="s">
        <v>8</v>
      </c>
      <c r="AH2" s="11" t="s">
        <v>97</v>
      </c>
      <c r="AI2" s="11" t="s">
        <v>6</v>
      </c>
      <c r="AJ2" s="11" t="s">
        <v>98</v>
      </c>
      <c r="AK2" s="11" t="s">
        <v>9</v>
      </c>
      <c r="AL2" s="11" t="s">
        <v>99</v>
      </c>
      <c r="AM2" s="11" t="s">
        <v>100</v>
      </c>
      <c r="AN2" s="11" t="s">
        <v>101</v>
      </c>
      <c r="AO2" s="11" t="s">
        <v>102</v>
      </c>
      <c r="AP2" s="11" t="s">
        <v>186</v>
      </c>
      <c r="AQ2" s="11" t="s">
        <v>103</v>
      </c>
      <c r="AR2" s="11" t="s">
        <v>104</v>
      </c>
      <c r="AS2" s="11" t="s">
        <v>105</v>
      </c>
      <c r="AT2" s="11" t="s">
        <v>106</v>
      </c>
      <c r="AU2" s="11" t="s">
        <v>107</v>
      </c>
      <c r="AV2" s="11" t="s">
        <v>108</v>
      </c>
      <c r="AW2" s="11" t="s">
        <v>109</v>
      </c>
      <c r="AX2" s="11" t="s">
        <v>110</v>
      </c>
      <c r="AY2" s="11" t="s">
        <v>111</v>
      </c>
      <c r="AZ2" s="11" t="s">
        <v>112</v>
      </c>
      <c r="BA2" s="11" t="s">
        <v>113</v>
      </c>
      <c r="BB2" s="11" t="s">
        <v>114</v>
      </c>
      <c r="BC2" s="11" t="s">
        <v>115</v>
      </c>
      <c r="BD2" s="11" t="s">
        <v>116</v>
      </c>
      <c r="BE2" s="11" t="s">
        <v>117</v>
      </c>
      <c r="BF2" s="11" t="s">
        <v>118</v>
      </c>
      <c r="BG2" s="11" t="s">
        <v>119</v>
      </c>
      <c r="BH2" s="11" t="s">
        <v>120</v>
      </c>
      <c r="BI2" s="11" t="s">
        <v>121</v>
      </c>
      <c r="BJ2" s="11" t="s">
        <v>122</v>
      </c>
      <c r="BK2" s="11" t="s">
        <v>123</v>
      </c>
      <c r="BL2" s="11" t="s">
        <v>124</v>
      </c>
      <c r="BM2" s="11" t="s">
        <v>125</v>
      </c>
      <c r="BN2" s="11" t="s">
        <v>126</v>
      </c>
      <c r="BO2" s="11" t="s">
        <v>127</v>
      </c>
      <c r="BP2" s="11" t="s">
        <v>128</v>
      </c>
      <c r="BQ2" s="11" t="s">
        <v>129</v>
      </c>
      <c r="BR2" s="11" t="s">
        <v>130</v>
      </c>
      <c r="BS2" s="11" t="s">
        <v>131</v>
      </c>
      <c r="BT2" s="11" t="s">
        <v>132</v>
      </c>
      <c r="BU2" s="11" t="s">
        <v>133</v>
      </c>
      <c r="BV2" s="11" t="s">
        <v>134</v>
      </c>
      <c r="BW2" s="11" t="s">
        <v>135</v>
      </c>
      <c r="BX2" s="11" t="s">
        <v>136</v>
      </c>
      <c r="BY2" s="11" t="s">
        <v>137</v>
      </c>
      <c r="BZ2" s="11" t="s">
        <v>138</v>
      </c>
      <c r="CA2" s="11" t="s">
        <v>139</v>
      </c>
      <c r="CB2" s="11" t="s">
        <v>140</v>
      </c>
      <c r="CC2" s="11" t="s">
        <v>141</v>
      </c>
      <c r="CD2" s="11" t="s">
        <v>142</v>
      </c>
      <c r="CE2" s="11" t="s">
        <v>61</v>
      </c>
      <c r="CF2" s="11" t="s">
        <v>143</v>
      </c>
      <c r="CG2" s="11" t="s">
        <v>144</v>
      </c>
      <c r="CH2" s="11" t="s">
        <v>145</v>
      </c>
      <c r="CI2" s="11" t="s">
        <v>146</v>
      </c>
      <c r="CJ2" s="11" t="s">
        <v>147</v>
      </c>
      <c r="CK2" s="11" t="s">
        <v>148</v>
      </c>
      <c r="CL2" s="11" t="s">
        <v>150</v>
      </c>
      <c r="CM2" s="11" t="s">
        <v>151</v>
      </c>
      <c r="CN2" s="11" t="s">
        <v>152</v>
      </c>
      <c r="CO2" s="11" t="s">
        <v>153</v>
      </c>
      <c r="CP2" s="11" t="s">
        <v>154</v>
      </c>
      <c r="CQ2" s="11" t="s">
        <v>155</v>
      </c>
      <c r="CR2" s="11" t="s">
        <v>156</v>
      </c>
      <c r="CS2" s="11" t="s">
        <v>157</v>
      </c>
      <c r="CT2" s="11" t="s">
        <v>158</v>
      </c>
      <c r="CU2" s="11" t="s">
        <v>159</v>
      </c>
      <c r="CV2" s="11" t="s">
        <v>149</v>
      </c>
      <c r="CW2" s="11" t="s">
        <v>160</v>
      </c>
      <c r="CX2" s="11" t="s">
        <v>161</v>
      </c>
      <c r="CY2" s="11" t="s">
        <v>162</v>
      </c>
      <c r="CZ2" s="11" t="s">
        <v>163</v>
      </c>
      <c r="DA2" s="11" t="s">
        <v>164</v>
      </c>
      <c r="DB2" s="11" t="s">
        <v>165</v>
      </c>
      <c r="DC2" s="11" t="s">
        <v>166</v>
      </c>
      <c r="DD2" s="11" t="s">
        <v>167</v>
      </c>
      <c r="DE2" s="11" t="s">
        <v>168</v>
      </c>
      <c r="DF2" s="11" t="s">
        <v>169</v>
      </c>
      <c r="DG2" s="11" t="s">
        <v>170</v>
      </c>
      <c r="DH2" s="11" t="s">
        <v>171</v>
      </c>
      <c r="DI2" s="11" t="s">
        <v>47</v>
      </c>
      <c r="DJ2" s="11" t="s">
        <v>48</v>
      </c>
      <c r="DK2" s="11" t="s">
        <v>172</v>
      </c>
      <c r="DL2" s="11" t="s">
        <v>173</v>
      </c>
      <c r="DM2" s="11" t="s">
        <v>174</v>
      </c>
      <c r="DN2" s="11" t="s">
        <v>175</v>
      </c>
      <c r="DO2" s="12" t="s">
        <v>176</v>
      </c>
      <c r="DP2" s="11" t="s">
        <v>177</v>
      </c>
      <c r="DQ2" s="13" t="s">
        <v>178</v>
      </c>
      <c r="DR2" s="13" t="s">
        <v>179</v>
      </c>
    </row>
    <row r="3" spans="1:122" s="16" customFormat="1" x14ac:dyDescent="0.2">
      <c r="A3" s="15" t="s">
        <v>187</v>
      </c>
      <c r="B3" s="16">
        <v>129</v>
      </c>
      <c r="C3" s="16">
        <v>4</v>
      </c>
      <c r="D3" s="16">
        <f>'Vaste mdw'!D9</f>
        <v>0</v>
      </c>
      <c r="E3" s="16">
        <f>'Vaste mdw'!D6</f>
        <v>0</v>
      </c>
      <c r="F3" s="16">
        <f>'Vaste mdw'!D7</f>
        <v>0</v>
      </c>
      <c r="H3" s="16" t="str">
        <f>IF('Vaste mdw'!D8="","",'Vaste mdw'!D8)</f>
        <v/>
      </c>
      <c r="Q3" s="16">
        <f>'Vaste mdw'!D10</f>
        <v>0</v>
      </c>
      <c r="R3" s="15"/>
      <c r="S3" s="15"/>
      <c r="T3" s="15"/>
      <c r="U3" s="15"/>
      <c r="V3" s="15"/>
      <c r="Y3" s="16">
        <f>IF('Vaste mdw'!D11="man",1,2)</f>
        <v>2</v>
      </c>
      <c r="Z3" s="17">
        <f>'Vaste mdw'!D12</f>
        <v>0</v>
      </c>
      <c r="AB3" s="16" t="s">
        <v>180</v>
      </c>
      <c r="AC3" s="16" t="s">
        <v>181</v>
      </c>
      <c r="AE3" s="15"/>
      <c r="AG3" s="16">
        <f>'Vaste mdw'!D17</f>
        <v>0</v>
      </c>
      <c r="AH3" s="16">
        <f>'Vaste mdw'!D14</f>
        <v>0</v>
      </c>
      <c r="AI3" s="16">
        <f>'Vaste mdw'!D15</f>
        <v>0</v>
      </c>
      <c r="AJ3" s="16" t="str">
        <f>IF('Vaste mdw'!D16="","",'Vaste mdw'!D16)</f>
        <v/>
      </c>
      <c r="AK3" s="16">
        <f>'Vaste mdw'!D18</f>
        <v>0</v>
      </c>
      <c r="AL3" s="16" t="e">
        <f>'Vaste mdw'!#REF!</f>
        <v>#REF!</v>
      </c>
      <c r="AM3" s="16" t="s">
        <v>180</v>
      </c>
      <c r="AN3" s="17">
        <f>'Vaste mdw'!D23</f>
        <v>0</v>
      </c>
      <c r="AQ3" s="16" t="str">
        <f>IF('Vaste mdw'!D24="Onbepaalde tijd","O","B")</f>
        <v>B</v>
      </c>
      <c r="AR3" s="16">
        <f>'Vaste mdw'!D25</f>
        <v>0</v>
      </c>
      <c r="AS3" s="17" t="str">
        <f>IF('Vaste mdw'!D26="","",'Vaste mdw'!D26)</f>
        <v/>
      </c>
      <c r="AT3" s="17"/>
      <c r="AZ3" s="16">
        <f>'Vaste mdw'!G29</f>
        <v>0</v>
      </c>
      <c r="BA3" s="16">
        <f>'Vaste mdw'!H29</f>
        <v>0</v>
      </c>
      <c r="BB3" s="16">
        <f>'Vaste mdw'!I29</f>
        <v>0</v>
      </c>
      <c r="BC3" s="16">
        <f>'Vaste mdw'!J29</f>
        <v>0</v>
      </c>
      <c r="BD3" s="16">
        <f>'Vaste mdw'!K29</f>
        <v>0</v>
      </c>
      <c r="BE3" s="16">
        <v>0</v>
      </c>
      <c r="BF3" s="16">
        <v>0</v>
      </c>
      <c r="BG3" s="16">
        <f>'Vaste mdw'!G30</f>
        <v>0</v>
      </c>
      <c r="BH3" s="16">
        <f>'Vaste mdw'!H30</f>
        <v>0</v>
      </c>
      <c r="BI3" s="16">
        <f>'Vaste mdw'!I30</f>
        <v>0</v>
      </c>
      <c r="BJ3" s="16">
        <f>'Vaste mdw'!J30</f>
        <v>0</v>
      </c>
      <c r="BK3" s="16">
        <f>'Vaste mdw'!K30</f>
        <v>0</v>
      </c>
      <c r="BL3" s="16">
        <v>0</v>
      </c>
      <c r="BM3" s="16">
        <v>0</v>
      </c>
      <c r="BN3" s="18">
        <f>'Vaste mdw'!D27</f>
        <v>0</v>
      </c>
      <c r="BX3" s="15"/>
      <c r="CE3" s="16">
        <v>1</v>
      </c>
      <c r="CF3" s="16">
        <f>IF('Vaste mdw'!D32="ja",1,0)</f>
        <v>0</v>
      </c>
      <c r="CG3" s="16" t="s">
        <v>181</v>
      </c>
      <c r="CH3" t="e">
        <f>VLOOKUP('Vaste mdw'!$D34,'Vaste mdw'!$AC11:$AR13,5,0)</f>
        <v>#N/A</v>
      </c>
      <c r="CI3" t="s">
        <v>182</v>
      </c>
      <c r="CJ3" s="20" t="e">
        <f>VLOOKUP('Vaste mdw'!$D34,'Vaste mdw'!$AC11:$AR13,7,0)</f>
        <v>#N/A</v>
      </c>
      <c r="CK3" s="18"/>
      <c r="CL3" t="e">
        <f>VLOOKUP('Vaste mdw'!$D34,'Vaste mdw'!$AC11:$AR13,9,0)</f>
        <v>#N/A</v>
      </c>
      <c r="CM3" t="e">
        <f>VLOOKUP('Vaste mdw'!$D34,'Vaste mdw'!$AC11:$AR13,10,0)</f>
        <v>#N/A</v>
      </c>
      <c r="CN3" t="e">
        <f>VLOOKUP('Vaste mdw'!$D34,'Vaste mdw'!$AC11:$AR13,11,0)</f>
        <v>#N/A</v>
      </c>
      <c r="CO3" t="e">
        <f>VLOOKUP('Vaste mdw'!$D34,'Vaste mdw'!$AC11:$AR13,12,0)</f>
        <v>#N/A</v>
      </c>
      <c r="CP3" t="e">
        <f>VLOOKUP('Vaste mdw'!$D34,'Vaste mdw'!$AC11:$AR13,13,0)</f>
        <v>#N/A</v>
      </c>
      <c r="CQ3" t="e">
        <f>VLOOKUP('Vaste mdw'!$D34,'Vaste mdw'!$AC11:$AR13,14,0)</f>
        <v>#N/A</v>
      </c>
      <c r="CR3" t="e">
        <f>VLOOKUP('Vaste mdw'!$D34,'Vaste mdw'!$AC11:$AR13,15,0)</f>
        <v>#N/A</v>
      </c>
      <c r="CS3" t="e">
        <f>VLOOKUP('Vaste mdw'!$D34,'Vaste mdw'!$AC11:$AR13,16,0)</f>
        <v>#N/A</v>
      </c>
      <c r="CY3" s="16">
        <f>'Vaste mdw'!D19</f>
        <v>0</v>
      </c>
    </row>
  </sheetData>
  <sheetProtection algorithmName="SHA-512" hashValue="sSAb6+UZTmngi/gaweuGGVLvHdFTFX6IPpEfQqDDKHb8MV9zHG0J7ZSpnw3PWkuUTsRL75I7GybBWQI491UtRQ==" saltValue="ed/nlYsp51BtbHYGXQ6b/A==" spinCount="100000" sheet="1" objects="1" scenarios="1"/>
  <dataValidations count="19">
    <dataValidation type="list" allowBlank="1" showInputMessage="1" showErrorMessage="1" prompt="Ja, Nee" sqref="AR3" xr:uid="{826D043D-1FF4-5448-A2A0-27C07571CCFA}">
      <formula1>"Ja, Nee"</formula1>
    </dataValidation>
    <dataValidation type="custom" allowBlank="1" showInputMessage="1" showErrorMessage="1" prompt="dd-mm-jjjj" sqref="Z3" xr:uid="{6E1CE178-1EA3-F947-88CF-9C94C32E80D8}">
      <formula1>AND(ISNUMBER(Z3),LEFT(CELL("format",Z3),1)="D")</formula1>
    </dataValidation>
    <dataValidation type="list" allowBlank="1" showInputMessage="1" showErrorMessage="1" prompt="0 = Geen loonheffing toepassen_x000a_1 = Loonheffing toepassen" sqref="CF3" xr:uid="{51E0D0DE-CF34-734B-94BC-D11BBEABD5EA}">
      <formula1>"0, 1"</formula1>
    </dataValidation>
    <dataValidation type="list" allowBlank="1" showInputMessage="1" showErrorMessage="1" prompt="1 - man_x000a_2 - vrouw" sqref="Y3" xr:uid="{E3E02642-AAD2-9D46-B04D-B86BEF9A28D3}">
      <formula1>"1, 2"</formula1>
    </dataValidation>
    <dataValidation type="custom" allowBlank="1" showInputMessage="1" showErrorMessage="1" error="Please add a date in the correct format shown in the header" prompt="dd - mm - jjjj" sqref="AS3:AT3" xr:uid="{8EF01158-72AB-854B-B375-294C31E183F1}">
      <formula1>AND(ISNUMBER(AS3),LEFT(CELL("format",AS3),1)="D")</formula1>
    </dataValidation>
    <dataValidation type="list" allowBlank="1" showInputMessage="1" showErrorMessage="1" prompt="1 - Bedrijfsrooster 1_x000a_2 - Bedrijfsrooster 2" sqref="AY3" xr:uid="{182C709C-5089-454F-97CA-F813A2C6FFB5}">
      <formula1>"1, 2"</formula1>
    </dataValidation>
    <dataValidation type="list" allowBlank="1" showInputMessage="1" showErrorMessage="1" sqref="DL3" xr:uid="{E9C8DF1B-8055-8241-A200-B84C82151C73}">
      <formula1>"1, 2, 3, 7, 8, 9, 10, 11, 12, 13, 14"</formula1>
    </dataValidation>
    <dataValidation type="list" allowBlank="1" showInputMessage="1" showErrorMessage="1" prompt="0 - Nvt_x000a_1 - Afspraak via wg met belastingdienst_x000a_2 - Wn heeft beschikking belastingdienst_x000a_3 - Ander bewijs personen- en bestelauto_x000a_5 - Doorlopend afwisselend gebruik bestelauto_x000a_7- Wn heeft verklaring uitsluitend zakelijk gebruik bestelauto belastingdienst" sqref="DK3" xr:uid="{35298108-E549-1F4F-B64A-51E342E5C872}">
      <formula1>"0, 1, 2, 3, 5, 7"</formula1>
    </dataValidation>
    <dataValidation type="custom" allowBlank="1" showInputMessage="1" showErrorMessage="1" error="Please add a date in the correct format as shown in the header" prompt="dd-mm-jjjj" sqref="DH3" xr:uid="{C6EB14CF-3B5B-A24C-9585-9F5226C61A8E}">
      <formula1>AND(ISNUMBER(DH3),LEFT(CELL("format",DH3),1)="D")</formula1>
    </dataValidation>
    <dataValidation type="list" allowBlank="1" showInputMessage="1" showErrorMessage="1" prompt="9 - Bedrijfswaarde_x000a_0 - Voor einde periode_x000a_1 - Einde periode_x000a_2 - Na einde periode_x000a_3 - Elke periode_x000a_4 - Geen betaling_x000a_5- Op basis van einde periode" sqref="DC3" xr:uid="{DFDAA465-3C67-7649-A7FC-177EFFE931C3}">
      <formula1>"0, 1, 2, 3, 4, 5, 9"</formula1>
    </dataValidation>
    <dataValidation type="list" allowBlank="1" showInputMessage="1" showErrorMessage="1" sqref="CV3" xr:uid="{F97EA741-F0BF-BD4C-ADC0-521DDEF49B75}">
      <formula1>"0, 1, 2, 3, 4, 5, 6, 17, 18, 19, 38, 40, 41, 42"</formula1>
    </dataValidation>
    <dataValidation type="list" allowBlank="1" showInputMessage="1" showErrorMessage="1" prompt="Code invloed verzekeringsplicht_x000a__x000a_0 - Geen invloed_x000a_A - Familie van eigenaar_x000a_B - Vorige eigenaar_x000a_D - Oproep/invalkracht zonder verplichting om te komen_x000a_E - Oproep/invalkracht met verplichting om te komen" sqref="CU3" xr:uid="{19DFE20D-57B4-A248-BCE7-918C80A13BE4}">
      <formula1>"0, A, B, D, E"</formula1>
    </dataValidation>
    <dataValidation type="list" allowBlank="1" showInputMessage="1" showErrorMessage="1" prompt="0 - Geen arbeidsgehandicaptenkorting_x000a_14 - LKV ouder werknemer_x000a_15 - LKV arbeidsgehandicapte werknemer_x000a_16 - LKV doelgroep banenafspraak en scholingsbelemmerden_x000a_17 - Herplaatsen arbeidsgehandicapte werknemer" sqref="CT3" xr:uid="{7C5CA5E4-0655-344F-A31C-764F5B973B4E}">
      <formula1>"0, 14, 15, 16, 17"</formula1>
    </dataValidation>
    <dataValidation type="list" allowBlank="1" showInputMessage="1" showErrorMessage="1" prompt="O = Onbepaalde tijd_x000a_B  = Bepaalde tijd" sqref="AQ3" xr:uid="{D418C327-290D-934F-B673-C622E2A9B9D4}">
      <formula1>"O, B"</formula1>
    </dataValidation>
    <dataValidation type="custom" allowBlank="1" showInputMessage="1" showErrorMessage="1" error="Please add a date in the valid format shown in the header" prompt="dd - mm - jjjj" sqref="AN3" xr:uid="{62D35FBA-997E-8147-A293-6C61CE9306C0}">
      <formula1>AND(ISNUMBER(AN3),LEFT(CELL("format",AN3),1)="D")</formula1>
    </dataValidation>
    <dataValidation type="list" allowBlank="1" showInputMessage="1" showErrorMessage="1" sqref="O3" xr:uid="{6EC72337-BB0F-314A-8E2F-076A52B2381D}">
      <formula1>"0, 1, 2, 3, 4, 5, 6, 7, 8, 9, 10, 11"</formula1>
    </dataValidation>
    <dataValidation type="list" allowBlank="1" showInputMessage="1" showErrorMessage="1" prompt="1 - Alleen eigennaam _x000a_2 - Alleen partnernaam _x000a_3 - Partnernaam - Eigennaam _x000a_4 - Eigennaam - Partnernaam" sqref="L3" xr:uid="{20FD3F4B-114C-EA47-9025-1FB9A911C016}">
      <formula1>"1, 2, 3, 4"</formula1>
    </dataValidation>
    <dataValidation type="list" allowBlank="1" showInputMessage="1" showErrorMessage="1" prompt="1 = Gehuwd_x000a_2 = Ongehuwd_x000a_5 = Samenwonend_x000a_6 = Duurzaam gescheiden_x000a_7 = Geregistreerd partner_x000a_8 = Weduwe/Weduwnaar_x000a_10 = -" sqref="I3" xr:uid="{367BF235-8655-CA48-AF1C-88621CF8A470}">
      <formula1>"1, 2, 5, 6, 7, 8, 10"</formula1>
    </dataValidation>
    <dataValidation type="list" allowBlank="1" showInputMessage="1" showErrorMessage="1" prompt="1  = Wit_x000a_2  = Groen" sqref="CG3" xr:uid="{59C427D8-DA27-0A4E-B799-A6FD374C75C4}">
      <formula1>"1, 2"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Vaste mdw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Johnnie Drieenhuizen</dc:creator>
  <cp:lastModifiedBy>Hanneke Geurts</cp:lastModifiedBy>
  <dcterms:created xsi:type="dcterms:W3CDTF">2020-02-24T12:32:58Z</dcterms:created>
  <dcterms:modified xsi:type="dcterms:W3CDTF">2024-09-05T10:47:17Z</dcterms:modified>
</cp:coreProperties>
</file>